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875" windowHeight="8730"/>
  </bookViews>
  <sheets>
    <sheet name="IP 62" sheetId="1" r:id="rId1"/>
    <sheet name="Baserate  NEW ค่า K" sheetId="8" r:id="rId2"/>
  </sheets>
  <calcPr calcId="144525"/>
</workbook>
</file>

<file path=xl/calcChain.xml><?xml version="1.0" encoding="utf-8"?>
<calcChain xmlns="http://schemas.openxmlformats.org/spreadsheetml/2006/main">
  <c r="BQ4" i="1" l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3" i="1"/>
  <c r="BK3" i="1"/>
  <c r="BN6" i="1"/>
  <c r="BM6" i="1"/>
  <c r="AY6" i="1" l="1"/>
  <c r="AI16" i="1" l="1"/>
  <c r="AG13" i="1" l="1"/>
  <c r="AG12" i="1"/>
  <c r="AG9" i="1"/>
  <c r="AI6" i="1"/>
  <c r="AC11" i="1" l="1"/>
  <c r="AC4" i="1"/>
  <c r="AA15" i="1" l="1"/>
  <c r="I3" i="1" l="1"/>
  <c r="BR19" i="1" l="1"/>
  <c r="BP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3" i="1"/>
  <c r="BS19" i="1" l="1"/>
  <c r="BL19" i="1" l="1"/>
  <c r="BJ19" i="1"/>
  <c r="BM18" i="1"/>
  <c r="BT18" i="1" s="1"/>
  <c r="BM17" i="1"/>
  <c r="BT17" i="1" s="1"/>
  <c r="BM16" i="1"/>
  <c r="BT16" i="1" s="1"/>
  <c r="BM15" i="1"/>
  <c r="BT15" i="1" s="1"/>
  <c r="BM14" i="1"/>
  <c r="BT14" i="1" s="1"/>
  <c r="BM13" i="1"/>
  <c r="BT13" i="1" s="1"/>
  <c r="BM12" i="1"/>
  <c r="BT12" i="1" s="1"/>
  <c r="BM11" i="1"/>
  <c r="BT11" i="1" s="1"/>
  <c r="BM10" i="1"/>
  <c r="BT10" i="1" s="1"/>
  <c r="BM9" i="1"/>
  <c r="BT9" i="1" s="1"/>
  <c r="BM8" i="1"/>
  <c r="BT8" i="1" s="1"/>
  <c r="BM7" i="1"/>
  <c r="BT7" i="1" s="1"/>
  <c r="BT6" i="1"/>
  <c r="BM5" i="1"/>
  <c r="BT5" i="1" s="1"/>
  <c r="BM4" i="1"/>
  <c r="BT4" i="1" s="1"/>
  <c r="BM3" i="1"/>
  <c r="BU3" i="1" s="1"/>
  <c r="BQ19" i="1" l="1"/>
  <c r="BT3" i="1"/>
  <c r="BT19" i="1" s="1"/>
  <c r="BM19" i="1"/>
  <c r="H19" i="1" l="1"/>
  <c r="K9" i="1" l="1"/>
  <c r="BF19" i="1" l="1"/>
  <c r="BD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BG19" i="1" l="1"/>
  <c r="AZ19" i="1"/>
  <c r="AX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3" i="1"/>
  <c r="AT19" i="1"/>
  <c r="AR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BA19" i="1" l="1"/>
  <c r="AU19" i="1"/>
  <c r="AN19" i="1" l="1"/>
  <c r="AL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19" i="1" l="1"/>
  <c r="AI3" i="1" l="1"/>
  <c r="AH19" i="1"/>
  <c r="AF19" i="1"/>
  <c r="AI18" i="1"/>
  <c r="AI17" i="1"/>
  <c r="AI15" i="1"/>
  <c r="AI14" i="1"/>
  <c r="AI13" i="1"/>
  <c r="AI12" i="1"/>
  <c r="AI11" i="1"/>
  <c r="AI10" i="1"/>
  <c r="AI9" i="1"/>
  <c r="AI8" i="1"/>
  <c r="AI7" i="1"/>
  <c r="AI5" i="1"/>
  <c r="AI4" i="1"/>
  <c r="AI19" i="1" l="1"/>
  <c r="W9" i="1" l="1"/>
  <c r="W3" i="1"/>
  <c r="AB19" i="1" l="1"/>
  <c r="Z19" i="1"/>
  <c r="AC18" i="1"/>
  <c r="AC17" i="1"/>
  <c r="AC16" i="1"/>
  <c r="AC15" i="1"/>
  <c r="AC14" i="1"/>
  <c r="AC13" i="1"/>
  <c r="AC12" i="1"/>
  <c r="AC10" i="1"/>
  <c r="AC9" i="1"/>
  <c r="AC8" i="1"/>
  <c r="AC7" i="1"/>
  <c r="AC6" i="1"/>
  <c r="AC5" i="1"/>
  <c r="AC3" i="1"/>
  <c r="AC19" i="1" l="1"/>
  <c r="V19" i="1" l="1"/>
  <c r="T19" i="1"/>
  <c r="W18" i="1"/>
  <c r="W17" i="1"/>
  <c r="W16" i="1"/>
  <c r="W15" i="1"/>
  <c r="W14" i="1"/>
  <c r="W13" i="1"/>
  <c r="W12" i="1"/>
  <c r="W11" i="1"/>
  <c r="W10" i="1"/>
  <c r="W8" i="1"/>
  <c r="W7" i="1"/>
  <c r="W6" i="1"/>
  <c r="W5" i="1"/>
  <c r="W4" i="1"/>
  <c r="W19" i="1" l="1"/>
  <c r="P19" i="1" l="1"/>
  <c r="N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K12" i="1"/>
  <c r="K4" i="1"/>
  <c r="K5" i="1"/>
  <c r="K6" i="1"/>
  <c r="K7" i="1"/>
  <c r="K8" i="1"/>
  <c r="K10" i="1"/>
  <c r="K11" i="1"/>
  <c r="K13" i="1"/>
  <c r="K14" i="1"/>
  <c r="K15" i="1"/>
  <c r="K16" i="1"/>
  <c r="K17" i="1"/>
  <c r="K18" i="1"/>
  <c r="K3" i="1"/>
  <c r="J19" i="1"/>
  <c r="F4" i="1"/>
  <c r="F5" i="1"/>
  <c r="F6" i="1"/>
  <c r="F7" i="1"/>
  <c r="F8" i="1"/>
  <c r="F9" i="1"/>
  <c r="F10" i="1"/>
  <c r="F11" i="1"/>
  <c r="F12" i="1"/>
  <c r="F13" i="1"/>
  <c r="F14" i="1"/>
  <c r="F15" i="1"/>
  <c r="I15" i="1" s="1"/>
  <c r="F16" i="1"/>
  <c r="F17" i="1"/>
  <c r="F18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C19" i="1"/>
  <c r="D19" i="1"/>
  <c r="B19" i="1"/>
  <c r="BU15" i="1" l="1"/>
  <c r="BU10" i="1"/>
  <c r="BU9" i="1"/>
  <c r="BU5" i="1"/>
  <c r="BU17" i="1"/>
  <c r="BU18" i="1"/>
  <c r="BU16" i="1"/>
  <c r="BU14" i="1"/>
  <c r="BU13" i="1"/>
  <c r="BU12" i="1"/>
  <c r="BU11" i="1"/>
  <c r="BU8" i="1"/>
  <c r="BU7" i="1"/>
  <c r="BU6" i="1"/>
  <c r="BU4" i="1"/>
  <c r="L15" i="1"/>
  <c r="O15" i="1" s="1"/>
  <c r="R15" i="1" s="1"/>
  <c r="U15" i="1" s="1"/>
  <c r="X15" i="1" s="1"/>
  <c r="AD15" i="1" s="1"/>
  <c r="AG15" i="1" s="1"/>
  <c r="AJ15" i="1" s="1"/>
  <c r="AM15" i="1" s="1"/>
  <c r="AP15" i="1" s="1"/>
  <c r="AS15" i="1" s="1"/>
  <c r="AV15" i="1" s="1"/>
  <c r="AY15" i="1" s="1"/>
  <c r="BB15" i="1" s="1"/>
  <c r="BE15" i="1" s="1"/>
  <c r="BH15" i="1" s="1"/>
  <c r="BK15" i="1" s="1"/>
  <c r="BN15" i="1" s="1"/>
  <c r="I11" i="1"/>
  <c r="L11" i="1" s="1"/>
  <c r="O11" i="1" s="1"/>
  <c r="R11" i="1" s="1"/>
  <c r="U11" i="1" s="1"/>
  <c r="X11" i="1" s="1"/>
  <c r="AA11" i="1" s="1"/>
  <c r="AD11" i="1" s="1"/>
  <c r="AG11" i="1" s="1"/>
  <c r="AJ11" i="1" s="1"/>
  <c r="AM11" i="1" s="1"/>
  <c r="AP11" i="1" s="1"/>
  <c r="AS11" i="1" s="1"/>
  <c r="AV11" i="1" s="1"/>
  <c r="AY11" i="1" s="1"/>
  <c r="BB11" i="1" s="1"/>
  <c r="BE11" i="1" s="1"/>
  <c r="BH11" i="1" s="1"/>
  <c r="BK11" i="1" s="1"/>
  <c r="BN11" i="1" s="1"/>
  <c r="I7" i="1"/>
  <c r="L7" i="1" s="1"/>
  <c r="O7" i="1" s="1"/>
  <c r="R7" i="1" s="1"/>
  <c r="U7" i="1" s="1"/>
  <c r="X7" i="1" s="1"/>
  <c r="I18" i="1"/>
  <c r="L18" i="1" s="1"/>
  <c r="O18" i="1" s="1"/>
  <c r="R18" i="1" s="1"/>
  <c r="U18" i="1" s="1"/>
  <c r="X18" i="1" s="1"/>
  <c r="AA18" i="1" s="1"/>
  <c r="AD18" i="1" s="1"/>
  <c r="AG18" i="1" s="1"/>
  <c r="AJ18" i="1" s="1"/>
  <c r="AM18" i="1" s="1"/>
  <c r="AP18" i="1" s="1"/>
  <c r="AS18" i="1" s="1"/>
  <c r="AV18" i="1" s="1"/>
  <c r="AY18" i="1" s="1"/>
  <c r="BB18" i="1" s="1"/>
  <c r="BE18" i="1" s="1"/>
  <c r="BH18" i="1" s="1"/>
  <c r="BK18" i="1" s="1"/>
  <c r="BN18" i="1" s="1"/>
  <c r="I14" i="1"/>
  <c r="L14" i="1" s="1"/>
  <c r="O14" i="1" s="1"/>
  <c r="R14" i="1" s="1"/>
  <c r="U14" i="1" s="1"/>
  <c r="X14" i="1" s="1"/>
  <c r="AA14" i="1" s="1"/>
  <c r="AD14" i="1" s="1"/>
  <c r="AG14" i="1" s="1"/>
  <c r="AJ14" i="1" s="1"/>
  <c r="AM14" i="1" s="1"/>
  <c r="AP14" i="1" s="1"/>
  <c r="AS14" i="1" s="1"/>
  <c r="AV14" i="1" s="1"/>
  <c r="AY14" i="1" s="1"/>
  <c r="BB14" i="1" s="1"/>
  <c r="BE14" i="1" s="1"/>
  <c r="BH14" i="1" s="1"/>
  <c r="BK14" i="1" s="1"/>
  <c r="BN14" i="1" s="1"/>
  <c r="I10" i="1"/>
  <c r="L10" i="1" s="1"/>
  <c r="O10" i="1" s="1"/>
  <c r="R10" i="1" s="1"/>
  <c r="U10" i="1" s="1"/>
  <c r="X10" i="1" s="1"/>
  <c r="AA10" i="1" s="1"/>
  <c r="AD10" i="1" s="1"/>
  <c r="AG10" i="1" s="1"/>
  <c r="AJ10" i="1" s="1"/>
  <c r="AM10" i="1" s="1"/>
  <c r="AP10" i="1" s="1"/>
  <c r="AS10" i="1" s="1"/>
  <c r="AV10" i="1" s="1"/>
  <c r="AY10" i="1" s="1"/>
  <c r="BB10" i="1" s="1"/>
  <c r="BE10" i="1" s="1"/>
  <c r="BH10" i="1" s="1"/>
  <c r="BK10" i="1" s="1"/>
  <c r="BN10" i="1" s="1"/>
  <c r="I6" i="1"/>
  <c r="L6" i="1" s="1"/>
  <c r="O6" i="1" s="1"/>
  <c r="R6" i="1" s="1"/>
  <c r="U6" i="1" s="1"/>
  <c r="X6" i="1" s="1"/>
  <c r="I17" i="1"/>
  <c r="L17" i="1" s="1"/>
  <c r="O17" i="1" s="1"/>
  <c r="R17" i="1" s="1"/>
  <c r="U17" i="1" s="1"/>
  <c r="X17" i="1" s="1"/>
  <c r="AA17" i="1" s="1"/>
  <c r="AD17" i="1" s="1"/>
  <c r="AG17" i="1" s="1"/>
  <c r="AJ17" i="1" s="1"/>
  <c r="AM17" i="1" s="1"/>
  <c r="AP17" i="1" s="1"/>
  <c r="AS17" i="1" s="1"/>
  <c r="AV17" i="1" s="1"/>
  <c r="AY17" i="1" s="1"/>
  <c r="BB17" i="1" s="1"/>
  <c r="BE17" i="1" s="1"/>
  <c r="BH17" i="1" s="1"/>
  <c r="BK17" i="1" s="1"/>
  <c r="BN17" i="1" s="1"/>
  <c r="I13" i="1"/>
  <c r="L13" i="1" s="1"/>
  <c r="O13" i="1" s="1"/>
  <c r="R13" i="1" s="1"/>
  <c r="U13" i="1" s="1"/>
  <c r="X13" i="1" s="1"/>
  <c r="AA13" i="1" s="1"/>
  <c r="AD13" i="1" s="1"/>
  <c r="AJ13" i="1" s="1"/>
  <c r="AM13" i="1" s="1"/>
  <c r="AP13" i="1" s="1"/>
  <c r="AS13" i="1" s="1"/>
  <c r="AV13" i="1" s="1"/>
  <c r="AY13" i="1" s="1"/>
  <c r="BB13" i="1" s="1"/>
  <c r="BE13" i="1" s="1"/>
  <c r="BH13" i="1" s="1"/>
  <c r="BK13" i="1" s="1"/>
  <c r="BN13" i="1" s="1"/>
  <c r="I9" i="1"/>
  <c r="L9" i="1" s="1"/>
  <c r="I5" i="1"/>
  <c r="L5" i="1" s="1"/>
  <c r="O5" i="1" s="1"/>
  <c r="R5" i="1" s="1"/>
  <c r="U5" i="1" s="1"/>
  <c r="X5" i="1" s="1"/>
  <c r="I16" i="1"/>
  <c r="L16" i="1" s="1"/>
  <c r="O16" i="1" s="1"/>
  <c r="R16" i="1" s="1"/>
  <c r="U16" i="1" s="1"/>
  <c r="X16" i="1" s="1"/>
  <c r="AA16" i="1" s="1"/>
  <c r="AD16" i="1" s="1"/>
  <c r="AG16" i="1" s="1"/>
  <c r="AJ16" i="1" s="1"/>
  <c r="AM16" i="1" s="1"/>
  <c r="AP16" i="1" s="1"/>
  <c r="I12" i="1"/>
  <c r="L12" i="1" s="1"/>
  <c r="O12" i="1" s="1"/>
  <c r="R12" i="1" s="1"/>
  <c r="U12" i="1" s="1"/>
  <c r="X12" i="1" s="1"/>
  <c r="AA12" i="1" s="1"/>
  <c r="AD12" i="1" s="1"/>
  <c r="AJ12" i="1" s="1"/>
  <c r="AM12" i="1" s="1"/>
  <c r="AP12" i="1" s="1"/>
  <c r="AS12" i="1" s="1"/>
  <c r="AV12" i="1" s="1"/>
  <c r="AY12" i="1" s="1"/>
  <c r="BB12" i="1" s="1"/>
  <c r="BE12" i="1" s="1"/>
  <c r="BH12" i="1" s="1"/>
  <c r="BK12" i="1" s="1"/>
  <c r="BN12" i="1" s="1"/>
  <c r="I8" i="1"/>
  <c r="L8" i="1" s="1"/>
  <c r="O8" i="1" s="1"/>
  <c r="R8" i="1" s="1"/>
  <c r="U8" i="1" s="1"/>
  <c r="X8" i="1" s="1"/>
  <c r="AA8" i="1" s="1"/>
  <c r="AD8" i="1" s="1"/>
  <c r="AG8" i="1" s="1"/>
  <c r="AJ8" i="1" s="1"/>
  <c r="AM8" i="1" s="1"/>
  <c r="AP8" i="1" s="1"/>
  <c r="AS8" i="1" s="1"/>
  <c r="AV8" i="1" s="1"/>
  <c r="AY8" i="1" s="1"/>
  <c r="BB8" i="1" s="1"/>
  <c r="BE8" i="1" s="1"/>
  <c r="BH8" i="1" s="1"/>
  <c r="BK8" i="1" s="1"/>
  <c r="BN8" i="1" s="1"/>
  <c r="I4" i="1"/>
  <c r="L4" i="1" s="1"/>
  <c r="O4" i="1" s="1"/>
  <c r="R4" i="1" s="1"/>
  <c r="U4" i="1" s="1"/>
  <c r="X4" i="1" s="1"/>
  <c r="AA4" i="1" s="1"/>
  <c r="AD4" i="1" s="1"/>
  <c r="AG4" i="1" s="1"/>
  <c r="K19" i="1"/>
  <c r="E19" i="1"/>
  <c r="F19" i="1"/>
  <c r="Q19" i="1"/>
  <c r="AS16" i="1" l="1"/>
  <c r="AV16" i="1" s="1"/>
  <c r="AY16" i="1" s="1"/>
  <c r="BB16" i="1" s="1"/>
  <c r="BE16" i="1" s="1"/>
  <c r="BH16" i="1" s="1"/>
  <c r="BK16" i="1" s="1"/>
  <c r="BN16" i="1" s="1"/>
  <c r="BU19" i="1"/>
  <c r="AA5" i="1"/>
  <c r="AD5" i="1" s="1"/>
  <c r="AG5" i="1" s="1"/>
  <c r="AJ5" i="1" s="1"/>
  <c r="AM5" i="1" s="1"/>
  <c r="AP5" i="1" s="1"/>
  <c r="AS5" i="1" s="1"/>
  <c r="AV5" i="1" s="1"/>
  <c r="AY5" i="1" s="1"/>
  <c r="BB5" i="1" s="1"/>
  <c r="BE5" i="1" s="1"/>
  <c r="BH5" i="1" s="1"/>
  <c r="BK5" i="1" s="1"/>
  <c r="BN5" i="1" s="1"/>
  <c r="AA6" i="1"/>
  <c r="AD6" i="1" s="1"/>
  <c r="AG6" i="1" s="1"/>
  <c r="AJ6" i="1" s="1"/>
  <c r="AM6" i="1" s="1"/>
  <c r="AP6" i="1" s="1"/>
  <c r="AS6" i="1" s="1"/>
  <c r="AV6" i="1" s="1"/>
  <c r="BB6" i="1" s="1"/>
  <c r="BE6" i="1" s="1"/>
  <c r="BH6" i="1" s="1"/>
  <c r="BK6" i="1" s="1"/>
  <c r="AD7" i="1"/>
  <c r="AG7" i="1" s="1"/>
  <c r="AJ7" i="1" s="1"/>
  <c r="AM7" i="1" s="1"/>
  <c r="AP7" i="1" s="1"/>
  <c r="AS7" i="1" s="1"/>
  <c r="AV7" i="1" s="1"/>
  <c r="AY7" i="1" s="1"/>
  <c r="BB7" i="1" s="1"/>
  <c r="BE7" i="1" s="1"/>
  <c r="BH7" i="1" s="1"/>
  <c r="BK7" i="1" s="1"/>
  <c r="BN7" i="1" s="1"/>
  <c r="AA7" i="1"/>
  <c r="O9" i="1"/>
  <c r="R9" i="1" s="1"/>
  <c r="U9" i="1" s="1"/>
  <c r="X9" i="1" s="1"/>
  <c r="AA9" i="1" s="1"/>
  <c r="AD9" i="1" s="1"/>
  <c r="AJ9" i="1" s="1"/>
  <c r="AM9" i="1" s="1"/>
  <c r="AP9" i="1" s="1"/>
  <c r="AS9" i="1" s="1"/>
  <c r="AV9" i="1" s="1"/>
  <c r="AY9" i="1" s="1"/>
  <c r="BB9" i="1" s="1"/>
  <c r="BE9" i="1" s="1"/>
  <c r="BH9" i="1" s="1"/>
  <c r="BK9" i="1" s="1"/>
  <c r="BN9" i="1" s="1"/>
  <c r="AJ4" i="1"/>
  <c r="L3" i="1"/>
  <c r="O3" i="1" s="1"/>
  <c r="I19" i="1"/>
  <c r="AM4" i="1" l="1"/>
  <c r="AP4" i="1" s="1"/>
  <c r="AS4" i="1" s="1"/>
  <c r="AV4" i="1" s="1"/>
  <c r="AY4" i="1" s="1"/>
  <c r="BB4" i="1" s="1"/>
  <c r="BE4" i="1" s="1"/>
  <c r="BH4" i="1" s="1"/>
  <c r="BK4" i="1" s="1"/>
  <c r="BN4" i="1" s="1"/>
  <c r="L19" i="1"/>
  <c r="O19" i="1" l="1"/>
  <c r="R3" i="1"/>
  <c r="U3" i="1" s="1"/>
  <c r="R19" i="1" l="1"/>
  <c r="X3" i="1"/>
  <c r="AA3" i="1" s="1"/>
  <c r="AD3" i="1" l="1"/>
  <c r="AG3" i="1" s="1"/>
  <c r="AA19" i="1"/>
  <c r="U19" i="1"/>
  <c r="X19" i="1"/>
  <c r="AD19" i="1" l="1"/>
  <c r="AJ3" i="1" l="1"/>
  <c r="AM3" i="1" s="1"/>
  <c r="AG19" i="1"/>
  <c r="AJ19" i="1" l="1"/>
  <c r="AP3" i="1" l="1"/>
  <c r="AM19" i="1"/>
  <c r="AP19" i="1" l="1"/>
  <c r="AS3" i="1"/>
  <c r="AV3" i="1" l="1"/>
  <c r="AS19" i="1"/>
  <c r="AY3" i="1" l="1"/>
  <c r="AV19" i="1"/>
  <c r="BB3" i="1" l="1"/>
  <c r="AY19" i="1"/>
  <c r="BE3" i="1" l="1"/>
  <c r="BB19" i="1"/>
  <c r="BH3" i="1" l="1"/>
  <c r="BE19" i="1"/>
  <c r="BH19" i="1" l="1"/>
  <c r="BK19" i="1" l="1"/>
  <c r="BN3" i="1"/>
  <c r="BN19" i="1" s="1"/>
</calcChain>
</file>

<file path=xl/sharedStrings.xml><?xml version="1.0" encoding="utf-8"?>
<sst xmlns="http://schemas.openxmlformats.org/spreadsheetml/2006/main" count="306" uniqueCount="161">
  <si>
    <t>หน่วยบริการ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</si>
  <si>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</si>
  <si>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</si>
  <si>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</si>
  <si>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</si>
  <si>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</si>
  <si>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</si>
  <si>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</si>
  <si>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</si>
  <si>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</si>
  <si>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</si>
  <si>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</si>
  <si>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</si>
  <si>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</si>
  <si>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</si>
  <si>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</si>
  <si>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</si>
  <si>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จำนวนเงินปรับลดค่าแรง IP ทั้งปี</t>
  </si>
  <si>
    <t>จำนวนเงินปรับลดค่าแรง IP ยกยอดไปบริหารการหักในเดือนถัดไป</t>
  </si>
  <si>
    <t>(1)</t>
  </si>
  <si>
    <t>(2)</t>
  </si>
  <si>
    <t>(3)</t>
  </si>
  <si>
    <t>(4)=(1)-(3)</t>
  </si>
  <si>
    <t>(5)=(2)-(3)</t>
  </si>
  <si>
    <t>PROV1</t>
  </si>
  <si>
    <t>HCODE</t>
  </si>
  <si>
    <t>รายชื่อหน่วยบริการ</t>
  </si>
  <si>
    <t>สังกัด</t>
  </si>
  <si>
    <t>ประเภทหน่วยบริการ</t>
  </si>
  <si>
    <t>K Factor</t>
  </si>
  <si>
    <t xml:space="preserve">Baserate 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</si>
  <si>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</si>
  <si>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</si>
  <si>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</si>
  <si>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</si>
  <si>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</si>
  <si>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</si>
  <si>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</si>
  <si>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</si>
  <si>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</si>
  <si>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</si>
  <si>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</si>
  <si>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</si>
  <si>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</si>
  <si>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</si>
  <si>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</si>
  <si>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</si>
  <si>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</si>
  <si>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</si>
  <si>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</si>
  <si>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</si>
  <si>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</si>
  <si>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</si>
  <si>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</si>
  <si>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</si>
  <si>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</si>
  <si>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</si>
  <si>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</si>
  <si>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</si>
  <si>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</si>
  <si>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</si>
  <si>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1200 ผลรวม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</si>
  <si>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</si>
  <si>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</si>
  <si>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</si>
  <si>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</si>
  <si>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</si>
  <si>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</si>
  <si>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</si>
  <si>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</si>
  <si>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</si>
  <si>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</si>
  <si>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</si>
  <si>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</si>
  <si>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</si>
  <si>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</si>
  <si>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</si>
  <si>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</si>
  <si>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</si>
  <si>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</si>
  <si>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</si>
  <si>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</si>
  <si>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</si>
  <si>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</si>
  <si>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</si>
  <si>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สังกัดกรมสุขภาพจิต</t>
  </si>
  <si>
    <t>13778</t>
  </si>
  <si>
    <t>รพ.ธรรมศาสตร์เฉลิมพระเกียรติ</t>
  </si>
  <si>
    <t>14923</t>
  </si>
  <si>
    <t>ศูนย์มหาวชิราลงกรณธัญบุรี ปทุมธานี</t>
  </si>
  <si>
    <t>1300 ผลรวม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</si>
  <si>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</si>
  <si>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</si>
  <si>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</si>
  <si>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</si>
  <si>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</si>
  <si>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</si>
  <si>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</si>
  <si>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</si>
  <si>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</si>
  <si>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</si>
  <si>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</si>
  <si>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</si>
  <si>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</si>
  <si>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</si>
  <si>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</si>
  <si>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</si>
  <si>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</si>
  <si>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</si>
  <si>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</si>
  <si>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</si>
  <si>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</si>
  <si>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</si>
  <si>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</si>
  <si>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</si>
  <si>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</si>
  <si>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</si>
  <si>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</si>
  <si>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</si>
  <si>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</si>
  <si>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</si>
  <si>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</si>
  <si>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</si>
  <si>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</si>
  <si>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</si>
  <si>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ที่มา: ข้อมูล statement รายบุคคล</t>
  </si>
  <si>
    <t>จ่ายชดเชย IP ต.ค.61ก่อนปรับลดค่าแรง(ก่อนหักเงินเดือน)</t>
  </si>
  <si>
    <t>จำนวนเงินปรับลดค่าแรง IP เดือน ต.ค. 61</t>
  </si>
  <si>
    <t>คงเหลือจ่ายชดเชย IP  ต.ค. 61 หลังปรับลดค่าแรง</t>
  </si>
  <si>
    <t>จ่ายชดเชย IP พ.ย. 61 ก่อนปรับลดค่าแรง(ก่อนหักเงินเดือน)</t>
  </si>
  <si>
    <t>จำนวนเงินปรับลดค่าแรง IP เดือน พ.ย. 61</t>
  </si>
  <si>
    <t>คงเหลือจ่ายชดเชย IP  พ.ย. 61 หลังปรับลดค่าแรง</t>
  </si>
  <si>
    <t>จ่ายชดเชย IP ธ.ค. 61 ก่อนปรับลดค่าแรง(ก่อนหักเงินเดือน)</t>
  </si>
  <si>
    <t>จำนวนเงินปรับลดค่าแรง IP เดือน ธ.ค. 61</t>
  </si>
  <si>
    <t>คงเหลือจ่ายชดเชย IP  ธ.ค. 61 หลังปรับลดค่าแรง</t>
  </si>
  <si>
    <t>จ่ายชดเชย IP ม.ค.62 ก่อนปรับลดค่าแรง(ก่อนหักเงินเดือน)</t>
  </si>
  <si>
    <t>จำนวนเงินปรับลดค่าแรง IP เดือน ม.ค. 62</t>
  </si>
  <si>
    <t>คงเหลือจ่ายชดเชย IP  ม.ค.62 หลังปรับลดค่าแรง</t>
  </si>
  <si>
    <t>จ่ายชดเชย IP ก.พ. 62 ก่อนปรับลดค่าแรง(ก่อนหักเงินเดือน)</t>
  </si>
  <si>
    <t>จำนวนเงินปรับลดค่าแรง IP เดือน  ก.พ. 62</t>
  </si>
  <si>
    <t>คงเหลือจ่ายชดเชย IP  ก.พ. 62 หลังปรับลดค่าแรง</t>
  </si>
  <si>
    <t>จ่ายชดเชย IP มี.ค. 62 ก่อนปรับลดค่าแรง(ก่อนหักเงินเดือน)</t>
  </si>
  <si>
    <t>จำนวนเงินปรับลดค่าแรง IP เดือน  มี.ค. 62</t>
  </si>
  <si>
    <t>คงเหลือจ่ายชดเชย IP  มี.ค. 62 หลังปรับลดค่าแรง</t>
  </si>
  <si>
    <t>จ่ายชดเชย IP เม.ย. 62 ก่อนปรับลดค่าแรง(ก่อนหักเงินเดือน)</t>
  </si>
  <si>
    <t>จำนวนเงินปรับลดค่าแรง IP เดือน เม.ย. 62</t>
  </si>
  <si>
    <t>คงเหลือจ่ายชดเชย IP  เม.ย. 62 หลังปรับลดค่าแรง</t>
  </si>
  <si>
    <t>จ่ายชดเชย IP พ.ค. 62 ก่อนปรับลดค่าแรง(ก่อนหักเงินเดือน)</t>
  </si>
  <si>
    <t>จำนวนเงินปรับลดค่าแรง IP เดือน พ.ค. 62</t>
  </si>
  <si>
    <t>คงเหลือจ่ายชดเชย IP พ.ค. 62 หลังปรับลดค่าแรง</t>
  </si>
  <si>
    <t>จ่ายชดเชย IP มิ.ย. 62 ก่อนปรับลดค่าแรง(ก่อนหักเงินเดือน)</t>
  </si>
  <si>
    <t>จำนวนเงินปรับลดค่าแรง IP เดือน มิ.ย. 62</t>
  </si>
  <si>
    <t>คงเหลือจ่ายชดเชย IP มิ.ย. 62 หลังปรับลดค่าแรง</t>
  </si>
  <si>
    <t>จ่ายชดเชย IP ก.ค. 62 ก่อนปรับลดค่าแรง(ก่อนหักเงินเดือน)</t>
  </si>
  <si>
    <t>จำนวนเงินปรับลดค่าแรง IP เดือน ก.ค. 62</t>
  </si>
  <si>
    <t>คงเหลือจ่ายชดเชย IP ก.ค. 62 หลังปรับลดค่าแรง</t>
  </si>
  <si>
    <t>จ่ายชดเชย IP ส.ค. 62 ก่อนปรับลดค่าแรง(ก่อนหักเงินเดือน)</t>
  </si>
  <si>
    <t>จำนวนเงินปรับลดค่าแรง IP เดือน ส.ค. 62</t>
  </si>
  <si>
    <t>คงเหลือจ่ายชดเชย IP ส.ค. 62 หลังปรับลดค่าแรง</t>
  </si>
  <si>
    <t>จ่ายชดเชย IP ก.ย. 62 ก่อนปรับลดค่าแรง(ก่อนหักเงินเดือน)</t>
  </si>
  <si>
    <t>จำนวนเงินปรับลดค่าแรง IP เดือน ก.ย.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</si>
</sst>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7"/>
      <color theme="1"/>
      <name val="TH SarabunPSK"/>
      <family val="2"/>
      <charset val="222"/>
    </font>
    <font>
      <sz val="17"/>
      <color theme="1"/>
      <name val="TH SarabunPSK"/>
      <family val="2"/>
      <charset val="222"/>
    </font>
    <font>
      <sz val="10"/>
      <name val="Tahoma"/>
      <family val="2"/>
      <scheme val="major"/>
    </font>
    <font>
      <sz val="17"/>
      <color rgb="FF0070C0"/>
      <name val="TH SarabunPSK"/>
      <family val="2"/>
      <charset val="222"/>
    </font>
    <font>
      <b/>
      <sz val="17"/>
      <color theme="1"/>
      <name val="TH SarabunPSK"/>
      <family val="2"/>
    </font>
    <font>
      <b/>
      <sz val="17"/>
      <color rgb="FF0070C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  <charset val="222"/>
    </font>
    <font>
      <b/>
      <sz val="17"/>
      <color rgb="FF0000CC"/>
      <name val="TH SarabunPSK"/>
      <family val="2"/>
    </font>
    <font>
      <sz val="17"/>
      <name val="TH SarabunPSK"/>
      <family val="2"/>
      <charset val="22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/>
    <xf numFmtId="0" fontId="0" fillId="3" borderId="1" xfId="0" applyFill="1" applyBorder="1" applyAlignment="1">
      <alignment horizontal="center" vertical="center" wrapText="1"/>
    </xf>
    <xf numFmtId="43" fontId="0" fillId="0" borderId="1" xfId="1" applyFont="1" applyBorder="1"/>
    <xf numFmtId="0" fontId="0" fillId="4" borderId="1" xfId="0" applyFill="1" applyBorder="1" applyAlignment="1">
      <alignment horizontal="center" vertical="center" wrapText="1"/>
    </xf>
    <xf numFmtId="43" fontId="3" fillId="0" borderId="1" xfId="1" applyFont="1" applyBorder="1"/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43" fontId="4" fillId="0" borderId="1" xfId="1" applyFont="1" applyBorder="1"/>
    <xf numFmtId="43" fontId="5" fillId="0" borderId="1" xfId="1" applyFont="1" applyBorder="1"/>
    <xf numFmtId="43" fontId="4" fillId="0" borderId="1" xfId="1" applyFont="1" applyFill="1" applyBorder="1"/>
    <xf numFmtId="43" fontId="5" fillId="0" borderId="1" xfId="1" applyFont="1" applyFill="1" applyBorder="1"/>
    <xf numFmtId="0" fontId="7" fillId="0" borderId="3" xfId="2" applyFont="1" applyBorder="1" applyAlignment="1">
      <alignment horizontal="centerContinuous" vertical="center"/>
    </xf>
    <xf numFmtId="0" fontId="7" fillId="0" borderId="1" xfId="2" applyFont="1" applyBorder="1" applyAlignment="1">
      <alignment horizontal="center"/>
    </xf>
    <xf numFmtId="0" fontId="6" fillId="0" borderId="0" xfId="2"/>
    <xf numFmtId="0" fontId="7" fillId="0" borderId="4" xfId="2" applyFont="1" applyBorder="1" applyAlignment="1">
      <alignment horizontal="centerContinuous" vertical="center"/>
    </xf>
    <xf numFmtId="43" fontId="9" fillId="0" borderId="1" xfId="3" applyFont="1" applyBorder="1"/>
    <xf numFmtId="0" fontId="7" fillId="0" borderId="5" xfId="2" applyFont="1" applyBorder="1"/>
    <xf numFmtId="0" fontId="11" fillId="0" borderId="6" xfId="4" applyFont="1" applyFill="1" applyBorder="1" applyAlignment="1">
      <alignment wrapText="1"/>
    </xf>
    <xf numFmtId="0" fontId="7" fillId="0" borderId="1" xfId="2" applyNumberFormat="1" applyFont="1" applyBorder="1"/>
    <xf numFmtId="0" fontId="7" fillId="0" borderId="7" xfId="2" applyFont="1" applyBorder="1"/>
    <xf numFmtId="0" fontId="11" fillId="0" borderId="8" xfId="4" applyFont="1" applyFill="1" applyBorder="1" applyAlignment="1">
      <alignment wrapText="1"/>
    </xf>
    <xf numFmtId="0" fontId="7" fillId="6" borderId="9" xfId="2" applyFont="1" applyFill="1" applyBorder="1"/>
    <xf numFmtId="0" fontId="7" fillId="6" borderId="1" xfId="2" applyFont="1" applyFill="1" applyBorder="1"/>
    <xf numFmtId="0" fontId="7" fillId="6" borderId="1" xfId="2" applyNumberFormat="1" applyFont="1" applyFill="1" applyBorder="1"/>
    <xf numFmtId="43" fontId="9" fillId="6" borderId="1" xfId="3" applyFont="1" applyFill="1" applyBorder="1"/>
    <xf numFmtId="0" fontId="7" fillId="0" borderId="9" xfId="2" applyFont="1" applyBorder="1"/>
    <xf numFmtId="0" fontId="11" fillId="2" borderId="8" xfId="4" applyFont="1" applyFill="1" applyBorder="1" applyAlignment="1">
      <alignment wrapText="1"/>
    </xf>
    <xf numFmtId="0" fontId="7" fillId="0" borderId="0" xfId="2" applyFont="1"/>
    <xf numFmtId="43" fontId="9" fillId="0" borderId="0" xfId="3" applyFont="1"/>
    <xf numFmtId="0" fontId="0" fillId="0" borderId="0" xfId="0" applyFill="1"/>
    <xf numFmtId="0" fontId="0" fillId="7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8" borderId="1" xfId="0" applyFill="1" applyBorder="1" applyAlignment="1">
      <alignment horizontal="center" vertical="center" wrapText="1"/>
    </xf>
    <xf numFmtId="0" fontId="7" fillId="9" borderId="1" xfId="2" applyNumberFormat="1" applyFont="1" applyFill="1" applyBorder="1"/>
    <xf numFmtId="0" fontId="7" fillId="10" borderId="1" xfId="2" applyNumberFormat="1" applyFont="1" applyFill="1" applyBorder="1"/>
    <xf numFmtId="0" fontId="11" fillId="10" borderId="8" xfId="4" applyFont="1" applyFill="1" applyBorder="1" applyAlignment="1">
      <alignment wrapText="1"/>
    </xf>
    <xf numFmtId="0" fontId="11" fillId="9" borderId="8" xfId="4" applyFont="1" applyFill="1" applyBorder="1" applyAlignment="1">
      <alignment wrapText="1"/>
    </xf>
    <xf numFmtId="0" fontId="0" fillId="11" borderId="1" xfId="0" applyFill="1" applyBorder="1" applyAlignment="1">
      <alignment horizontal="center" vertical="center" wrapText="1"/>
    </xf>
    <xf numFmtId="43" fontId="8" fillId="0" borderId="3" xfId="3" applyFont="1" applyFill="1" applyBorder="1" applyAlignment="1">
      <alignment horizontal="centerContinuous" vertical="center"/>
    </xf>
    <xf numFmtId="43" fontId="9" fillId="0" borderId="3" xfId="3" applyFont="1" applyBorder="1" applyAlignment="1">
      <alignment horizontal="centerContinuous"/>
    </xf>
    <xf numFmtId="0" fontId="6" fillId="0" borderId="1" xfId="2" applyBorder="1"/>
    <xf numFmtId="43" fontId="0" fillId="12" borderId="1" xfId="1" applyFont="1" applyFill="1" applyBorder="1"/>
    <xf numFmtId="43" fontId="4" fillId="12" borderId="1" xfId="1" applyFont="1" applyFill="1" applyBorder="1"/>
    <xf numFmtId="0" fontId="11" fillId="13" borderId="8" xfId="4" applyFont="1" applyFill="1" applyBorder="1" applyAlignment="1">
      <alignment wrapText="1"/>
    </xf>
    <xf numFmtId="0" fontId="7" fillId="13" borderId="1" xfId="2" applyNumberFormat="1" applyFont="1" applyFill="1" applyBorder="1"/>
    <xf numFmtId="0" fontId="11" fillId="14" borderId="8" xfId="4" applyFont="1" applyFill="1" applyBorder="1" applyAlignment="1">
      <alignment wrapText="1"/>
    </xf>
    <xf numFmtId="0" fontId="11" fillId="12" borderId="8" xfId="4" applyFont="1" applyFill="1" applyBorder="1" applyAlignment="1">
      <alignment wrapText="1"/>
    </xf>
    <xf numFmtId="0" fontId="7" fillId="12" borderId="1" xfId="2" applyNumberFormat="1" applyFont="1" applyFill="1" applyBorder="1"/>
    <xf numFmtId="0" fontId="12" fillId="0" borderId="0" xfId="2" applyFont="1"/>
    <xf numFmtId="0" fontId="0" fillId="15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43" fontId="3" fillId="0" borderId="1" xfId="1" applyFont="1" applyFill="1" applyBorder="1"/>
    <xf numFmtId="17" fontId="9" fillId="0" borderId="1" xfId="3" applyNumberFormat="1" applyFont="1" applyBorder="1"/>
    <xf numFmtId="0" fontId="2" fillId="3" borderId="2" xfId="0" applyFont="1" applyFill="1" applyBorder="1"/>
    <xf numFmtId="4" fontId="12" fillId="0" borderId="1" xfId="0" applyNumberFormat="1" applyFont="1" applyFill="1" applyBorder="1" applyAlignment="1"/>
    <xf numFmtId="4" fontId="12" fillId="9" borderId="5" xfId="0" applyNumberFormat="1" applyFont="1" applyFill="1" applyBorder="1" applyAlignment="1"/>
    <xf numFmtId="4" fontId="12" fillId="16" borderId="9" xfId="0" applyNumberFormat="1" applyFont="1" applyFill="1" applyBorder="1" applyAlignment="1"/>
    <xf numFmtId="4" fontId="12" fillId="9" borderId="9" xfId="0" applyNumberFormat="1" applyFont="1" applyFill="1" applyBorder="1" applyAlignment="1"/>
    <xf numFmtId="4" fontId="12" fillId="0" borderId="9" xfId="0" applyNumberFormat="1" applyFont="1" applyFill="1" applyBorder="1" applyAlignment="1"/>
    <xf numFmtId="4" fontId="12" fillId="13" borderId="1" xfId="0" applyNumberFormat="1" applyFont="1" applyFill="1" applyBorder="1" applyAlignment="1"/>
    <xf numFmtId="4" fontId="12" fillId="10" borderId="1" xfId="0" applyNumberFormat="1" applyFont="1" applyFill="1" applyBorder="1" applyAlignment="1"/>
    <xf numFmtId="4" fontId="12" fillId="12" borderId="1" xfId="0" applyNumberFormat="1" applyFont="1" applyFill="1" applyBorder="1" applyAlignment="1"/>
    <xf numFmtId="0" fontId="7" fillId="3" borderId="1" xfId="2" applyNumberFormat="1" applyFont="1" applyFill="1" applyBorder="1"/>
    <xf numFmtId="4" fontId="12" fillId="0" borderId="1" xfId="3" applyNumberFormat="1" applyFont="1" applyBorder="1"/>
    <xf numFmtId="4" fontId="12" fillId="0" borderId="1" xfId="1" applyNumberFormat="1" applyFont="1" applyBorder="1" applyAlignment="1">
      <alignment horizontal="center"/>
    </xf>
    <xf numFmtId="4" fontId="12" fillId="0" borderId="1" xfId="1" applyNumberFormat="1" applyFont="1" applyFill="1" applyBorder="1" applyAlignment="1"/>
    <xf numFmtId="4" fontId="12" fillId="0" borderId="1" xfId="2" applyNumberFormat="1" applyFont="1" applyBorder="1"/>
    <xf numFmtId="4" fontId="7" fillId="0" borderId="1" xfId="0" applyNumberFormat="1" applyFont="1" applyFill="1" applyBorder="1" applyAlignment="1"/>
    <xf numFmtId="4" fontId="12" fillId="0" borderId="11" xfId="0" applyNumberFormat="1" applyFont="1" applyFill="1" applyBorder="1" applyAlignment="1"/>
    <xf numFmtId="4" fontId="13" fillId="0" borderId="1" xfId="0" applyNumberFormat="1" applyFont="1" applyFill="1" applyBorder="1" applyAlignment="1"/>
    <xf numFmtId="4" fontId="12" fillId="9" borderId="1" xfId="3" applyNumberFormat="1" applyFont="1" applyFill="1" applyBorder="1"/>
    <xf numFmtId="4" fontId="12" fillId="9" borderId="1" xfId="1" applyNumberFormat="1" applyFont="1" applyFill="1" applyBorder="1" applyAlignment="1">
      <alignment horizontal="center"/>
    </xf>
    <xf numFmtId="4" fontId="12" fillId="9" borderId="1" xfId="1" applyNumberFormat="1" applyFont="1" applyFill="1" applyBorder="1" applyAlignment="1"/>
    <xf numFmtId="4" fontId="7" fillId="9" borderId="1" xfId="0" applyNumberFormat="1" applyFont="1" applyFill="1" applyBorder="1" applyAlignment="1"/>
    <xf numFmtId="4" fontId="13" fillId="10" borderId="1" xfId="0" applyNumberFormat="1" applyFont="1" applyFill="1" applyBorder="1" applyAlignment="1"/>
    <xf numFmtId="4" fontId="12" fillId="0" borderId="0" xfId="2" applyNumberFormat="1" applyFont="1"/>
    <xf numFmtId="4" fontId="7" fillId="0" borderId="1" xfId="2" applyNumberFormat="1" applyFont="1" applyBorder="1"/>
    <xf numFmtId="4" fontId="12" fillId="10" borderId="1" xfId="3" applyNumberFormat="1" applyFont="1" applyFill="1" applyBorder="1"/>
    <xf numFmtId="4" fontId="12" fillId="10" borderId="1" xfId="1" applyNumberFormat="1" applyFont="1" applyFill="1" applyBorder="1" applyAlignment="1">
      <alignment horizontal="center"/>
    </xf>
    <xf numFmtId="4" fontId="12" fillId="10" borderId="1" xfId="1" applyNumberFormat="1" applyFont="1" applyFill="1" applyBorder="1" applyAlignment="1"/>
    <xf numFmtId="4" fontId="7" fillId="10" borderId="1" xfId="0" applyNumberFormat="1" applyFont="1" applyFill="1" applyBorder="1" applyAlignment="1"/>
    <xf numFmtId="4" fontId="13" fillId="10" borderId="9" xfId="0" applyNumberFormat="1" applyFont="1" applyFill="1" applyBorder="1" applyAlignment="1"/>
    <xf numFmtId="4" fontId="13" fillId="9" borderId="1" xfId="0" applyNumberFormat="1" applyFont="1" applyFill="1" applyBorder="1" applyAlignment="1"/>
    <xf numFmtId="4" fontId="12" fillId="13" borderId="1" xfId="3" applyNumberFormat="1" applyFont="1" applyFill="1" applyBorder="1"/>
    <xf numFmtId="4" fontId="12" fillId="13" borderId="1" xfId="1" applyNumberFormat="1" applyFont="1" applyFill="1" applyBorder="1" applyAlignment="1">
      <alignment horizontal="center"/>
    </xf>
    <xf numFmtId="4" fontId="12" fillId="13" borderId="1" xfId="1" applyNumberFormat="1" applyFont="1" applyFill="1" applyBorder="1" applyAlignment="1"/>
    <xf numFmtId="4" fontId="7" fillId="13" borderId="1" xfId="0" applyNumberFormat="1" applyFont="1" applyFill="1" applyBorder="1" applyAlignment="1"/>
    <xf numFmtId="4" fontId="12" fillId="13" borderId="0" xfId="2" applyNumberFormat="1" applyFont="1" applyFill="1"/>
    <xf numFmtId="4" fontId="13" fillId="13" borderId="1" xfId="0" applyNumberFormat="1" applyFont="1" applyFill="1" applyBorder="1" applyAlignment="1"/>
    <xf numFmtId="4" fontId="12" fillId="10" borderId="9" xfId="0" applyNumberFormat="1" applyFont="1" applyFill="1" applyBorder="1" applyAlignment="1"/>
    <xf numFmtId="4" fontId="12" fillId="12" borderId="1" xfId="3" applyNumberFormat="1" applyFont="1" applyFill="1" applyBorder="1"/>
    <xf numFmtId="4" fontId="12" fillId="12" borderId="1" xfId="1" applyNumberFormat="1" applyFont="1" applyFill="1" applyBorder="1" applyAlignment="1">
      <alignment horizontal="center"/>
    </xf>
    <xf numFmtId="4" fontId="12" fillId="12" borderId="1" xfId="1" applyNumberFormat="1" applyFont="1" applyFill="1" applyBorder="1" applyAlignment="1"/>
    <xf numFmtId="4" fontId="7" fillId="12" borderId="1" xfId="0" applyNumberFormat="1" applyFont="1" applyFill="1" applyBorder="1" applyAlignment="1"/>
    <xf numFmtId="4" fontId="12" fillId="12" borderId="5" xfId="0" applyNumberFormat="1" applyFont="1" applyFill="1" applyBorder="1" applyAlignment="1"/>
    <xf numFmtId="4" fontId="13" fillId="12" borderId="1" xfId="0" applyNumberFormat="1" applyFont="1" applyFill="1" applyBorder="1" applyAlignment="1"/>
    <xf numFmtId="4" fontId="12" fillId="10" borderId="10" xfId="0" applyNumberFormat="1" applyFont="1" applyFill="1" applyBorder="1" applyAlignment="1"/>
    <xf numFmtId="4" fontId="12" fillId="14" borderId="9" xfId="0" applyNumberFormat="1" applyFont="1" applyFill="1" applyBorder="1" applyAlignment="1"/>
    <xf numFmtId="4" fontId="13" fillId="8" borderId="1" xfId="0" applyNumberFormat="1" applyFont="1" applyFill="1" applyBorder="1" applyAlignment="1"/>
    <xf numFmtId="43" fontId="0" fillId="0" borderId="0" xfId="0" applyNumberFormat="1"/>
    <xf numFmtId="43" fontId="14" fillId="0" borderId="0" xfId="0" applyNumberFormat="1" applyFont="1"/>
    <xf numFmtId="0" fontId="0" fillId="18" borderId="1" xfId="0" applyFill="1" applyBorder="1" applyAlignment="1">
      <alignment horizontal="center" vertical="center" wrapText="1"/>
    </xf>
    <xf numFmtId="43" fontId="4" fillId="0" borderId="0" xfId="1" applyFon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3" fontId="0" fillId="0" borderId="0" xfId="1" applyFont="1" applyFill="1" applyBorder="1"/>
    <xf numFmtId="0" fontId="0" fillId="19" borderId="1" xfId="0" applyFill="1" applyBorder="1" applyAlignment="1">
      <alignment horizontal="center" vertical="center" wrapText="1"/>
    </xf>
    <xf numFmtId="43" fontId="15" fillId="0" borderId="1" xfId="1" applyFont="1" applyBorder="1"/>
    <xf numFmtId="43" fontId="15" fillId="12" borderId="1" xfId="1" applyFont="1" applyFill="1" applyBorder="1"/>
    <xf numFmtId="0" fontId="15" fillId="0" borderId="0" xfId="0" applyFont="1"/>
    <xf numFmtId="43" fontId="0" fillId="0" borderId="1" xfId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ปกติ_Sheet1" xfId="4"/>
  </cellStyles>
  <dxfs count="0"/>
  <tableStyles count="0" defaultTableStyle="TableStyleMedium2" defaultPivotStyle="PivotStyleLight16"/>
  <colors>
    <mruColors>
      <color rgb="FF0000CC"/>
      <color rgb="FF99FFCC"/>
      <color rgb="FFFFFF99"/>
      <color rgb="FF66FFFF"/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0"/>
  <sheetViews>
    <sheetView tabSelected="1" zoomScale="80" zoomScaleNormal="80" workbookViewId="0">
      <pane xSplit="1" ySplit="2" topLeftCell="BI3" activePane="bottomRight" state="frozen"/>
      <selection pane="topRight" activeCell="B1" sqref="B1"/>
      <selection pane="bottomLeft" activeCell="A3" sqref="A3"/>
      <selection pane="bottomRight" activeCell="BS18" sqref="BS18"/>
    </sheetView>
  </sheetViews>
  <sheetFormatPr defaultRowHeight="22.5" x14ac:dyDescent="0.35"/>
  <cols>
    <col min="1" max="1" width="20.75" bestFit="1" customWidth="1"/>
    <col min="2" max="2" width="16.625" customWidth="1"/>
    <col min="3" max="3" width="16.375" bestFit="1" customWidth="1"/>
    <col min="4" max="4" width="19.25" bestFit="1" customWidth="1"/>
    <col min="5" max="5" width="17.625" bestFit="1" customWidth="1"/>
    <col min="6" max="6" width="16.375" bestFit="1" customWidth="1"/>
    <col min="8" max="8" width="19.25" bestFit="1" customWidth="1"/>
    <col min="9" max="9" width="16.375" bestFit="1" customWidth="1"/>
    <col min="10" max="10" width="20.5" bestFit="1" customWidth="1"/>
    <col min="11" max="11" width="21.75" bestFit="1" customWidth="1"/>
    <col min="12" max="12" width="16.375" bestFit="1" customWidth="1"/>
    <col min="14" max="14" width="15.625" customWidth="1"/>
    <col min="15" max="15" width="16.375" bestFit="1" customWidth="1"/>
    <col min="16" max="16" width="16" customWidth="1"/>
    <col min="17" max="17" width="15.25" bestFit="1" customWidth="1"/>
    <col min="18" max="18" width="16.375" bestFit="1" customWidth="1"/>
    <col min="20" max="20" width="15.25" bestFit="1" customWidth="1"/>
    <col min="21" max="21" width="16.375" bestFit="1" customWidth="1"/>
    <col min="22" max="23" width="15.25" bestFit="1" customWidth="1"/>
    <col min="24" max="24" width="16.375" bestFit="1" customWidth="1"/>
    <col min="26" max="26" width="15.25" bestFit="1" customWidth="1"/>
    <col min="27" max="27" width="16.375" bestFit="1" customWidth="1"/>
    <col min="28" max="29" width="15.25" bestFit="1" customWidth="1"/>
    <col min="30" max="30" width="16.375" bestFit="1" customWidth="1"/>
    <col min="32" max="32" width="15.25" bestFit="1" customWidth="1"/>
    <col min="33" max="33" width="16.375" bestFit="1" customWidth="1"/>
    <col min="34" max="35" width="15.25" bestFit="1" customWidth="1"/>
    <col min="36" max="36" width="16.375" bestFit="1" customWidth="1"/>
    <col min="38" max="38" width="16.125" customWidth="1"/>
    <col min="39" max="39" width="16.375" bestFit="1" customWidth="1"/>
    <col min="40" max="41" width="15.25" bestFit="1" customWidth="1"/>
    <col min="42" max="42" width="16.375" bestFit="1" customWidth="1"/>
    <col min="44" max="44" width="16.125" customWidth="1"/>
    <col min="45" max="45" width="16.375" bestFit="1" customWidth="1"/>
    <col min="46" max="47" width="15.25" bestFit="1" customWidth="1"/>
    <col min="48" max="48" width="16.375" bestFit="1" customWidth="1"/>
    <col min="50" max="50" width="16.125" customWidth="1"/>
    <col min="51" max="51" width="16.375" bestFit="1" customWidth="1"/>
    <col min="52" max="53" width="15.25" bestFit="1" customWidth="1"/>
    <col min="54" max="54" width="16.375" bestFit="1" customWidth="1"/>
    <col min="56" max="56" width="15.625" bestFit="1" customWidth="1"/>
    <col min="57" max="57" width="15.25" bestFit="1" customWidth="1"/>
    <col min="58" max="58" width="16.375" bestFit="1" customWidth="1"/>
    <col min="59" max="59" width="15.625" bestFit="1" customWidth="1"/>
    <col min="60" max="60" width="16" bestFit="1" customWidth="1"/>
    <col min="62" max="62" width="15.625" bestFit="1" customWidth="1"/>
    <col min="63" max="63" width="15.25" bestFit="1" customWidth="1"/>
    <col min="64" max="64" width="16.375" bestFit="1" customWidth="1"/>
    <col min="65" max="65" width="15.625" bestFit="1" customWidth="1"/>
    <col min="66" max="66" width="16" bestFit="1" customWidth="1"/>
    <col min="67" max="67" width="16" style="36" customWidth="1"/>
    <col min="68" max="68" width="15.625" bestFit="1" customWidth="1"/>
    <col min="69" max="69" width="15.25" bestFit="1" customWidth="1"/>
    <col min="70" max="70" width="16.375" bestFit="1" customWidth="1"/>
    <col min="71" max="71" width="15.625" bestFit="1" customWidth="1"/>
    <col min="72" max="72" width="16" bestFit="1" customWidth="1"/>
    <col min="73" max="73" width="15.875" bestFit="1" customWidth="1"/>
  </cols>
  <sheetData>
    <row r="1" spans="1:73" x14ac:dyDescent="0.35"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L1" s="2" t="s">
        <v>19</v>
      </c>
      <c r="AM1" s="2" t="s">
        <v>20</v>
      </c>
      <c r="AN1" s="2" t="s">
        <v>21</v>
      </c>
      <c r="AO1" s="2" t="s">
        <v>22</v>
      </c>
      <c r="AP1" s="2" t="s">
        <v>23</v>
      </c>
      <c r="AR1" s="2" t="s">
        <v>19</v>
      </c>
      <c r="AS1" s="2" t="s">
        <v>20</v>
      </c>
      <c r="AT1" s="2" t="s">
        <v>21</v>
      </c>
      <c r="AU1" s="2" t="s">
        <v>22</v>
      </c>
      <c r="AV1" s="2" t="s">
        <v>23</v>
      </c>
      <c r="AX1" s="2" t="s">
        <v>19</v>
      </c>
      <c r="AY1" s="2" t="s">
        <v>20</v>
      </c>
      <c r="AZ1" s="2" t="s">
        <v>21</v>
      </c>
      <c r="BA1" s="2" t="s">
        <v>22</v>
      </c>
      <c r="BB1" s="2" t="s">
        <v>23</v>
      </c>
      <c r="BD1" s="2" t="s">
        <v>19</v>
      </c>
      <c r="BE1" s="2" t="s">
        <v>20</v>
      </c>
      <c r="BF1" s="2" t="s">
        <v>21</v>
      </c>
      <c r="BG1" s="2" t="s">
        <v>22</v>
      </c>
      <c r="BH1" s="2" t="s">
        <v>23</v>
      </c>
      <c r="BJ1" s="2" t="s">
        <v>19</v>
      </c>
      <c r="BK1" s="2" t="s">
        <v>20</v>
      </c>
      <c r="BL1" s="2" t="s">
        <v>21</v>
      </c>
      <c r="BM1" s="2" t="s">
        <v>22</v>
      </c>
      <c r="BN1" s="2" t="s">
        <v>23</v>
      </c>
      <c r="BO1" s="109"/>
      <c r="BP1" s="2" t="s">
        <v>19</v>
      </c>
      <c r="BQ1" s="2" t="s">
        <v>20</v>
      </c>
      <c r="BR1" s="2" t="s">
        <v>21</v>
      </c>
      <c r="BS1" s="2" t="s">
        <v>22</v>
      </c>
      <c r="BT1" s="2" t="s">
        <v>23</v>
      </c>
    </row>
    <row r="2" spans="1:73" s="1" customFormat="1" ht="148.5" customHeight="1" x14ac:dyDescent="0.35">
      <c r="A2" s="10" t="s">
        <v>0</v>
      </c>
      <c r="B2" s="5" t="s">
        <v>126</v>
      </c>
      <c r="C2" s="5" t="s">
        <v>17</v>
      </c>
      <c r="D2" s="5" t="s">
        <v>127</v>
      </c>
      <c r="E2" s="5" t="s">
        <v>128</v>
      </c>
      <c r="F2" s="5" t="s">
        <v>18</v>
      </c>
      <c r="H2" s="7" t="s">
        <v>129</v>
      </c>
      <c r="I2" s="7" t="s">
        <v>17</v>
      </c>
      <c r="J2" s="7" t="s">
        <v>130</v>
      </c>
      <c r="K2" s="7" t="s">
        <v>131</v>
      </c>
      <c r="L2" s="7" t="s">
        <v>18</v>
      </c>
      <c r="N2" s="9" t="s">
        <v>132</v>
      </c>
      <c r="O2" s="9" t="s">
        <v>17</v>
      </c>
      <c r="P2" s="9" t="s">
        <v>133</v>
      </c>
      <c r="Q2" s="9" t="s">
        <v>134</v>
      </c>
      <c r="R2" s="9" t="s">
        <v>18</v>
      </c>
      <c r="T2" s="35" t="s">
        <v>135</v>
      </c>
      <c r="U2" s="35" t="s">
        <v>17</v>
      </c>
      <c r="V2" s="35" t="s">
        <v>136</v>
      </c>
      <c r="W2" s="35" t="s">
        <v>137</v>
      </c>
      <c r="X2" s="35" t="s">
        <v>18</v>
      </c>
      <c r="Z2" s="37" t="s">
        <v>138</v>
      </c>
      <c r="AA2" s="37" t="s">
        <v>17</v>
      </c>
      <c r="AB2" s="37" t="s">
        <v>139</v>
      </c>
      <c r="AC2" s="37" t="s">
        <v>140</v>
      </c>
      <c r="AD2" s="37" t="s">
        <v>18</v>
      </c>
      <c r="AF2" s="42" t="s">
        <v>141</v>
      </c>
      <c r="AG2" s="42" t="s">
        <v>17</v>
      </c>
      <c r="AH2" s="42" t="s">
        <v>142</v>
      </c>
      <c r="AI2" s="42" t="s">
        <v>143</v>
      </c>
      <c r="AJ2" s="42" t="s">
        <v>18</v>
      </c>
      <c r="AL2" s="54" t="s">
        <v>144</v>
      </c>
      <c r="AM2" s="54" t="s">
        <v>17</v>
      </c>
      <c r="AN2" s="54" t="s">
        <v>145</v>
      </c>
      <c r="AO2" s="54" t="s">
        <v>146</v>
      </c>
      <c r="AP2" s="54" t="s">
        <v>18</v>
      </c>
      <c r="AR2" s="37" t="s">
        <v>147</v>
      </c>
      <c r="AS2" s="37" t="s">
        <v>17</v>
      </c>
      <c r="AT2" s="37" t="s">
        <v>148</v>
      </c>
      <c r="AU2" s="37" t="s">
        <v>149</v>
      </c>
      <c r="AV2" s="37" t="s">
        <v>18</v>
      </c>
      <c r="AX2" s="55" t="s">
        <v>150</v>
      </c>
      <c r="AY2" s="55" t="s">
        <v>17</v>
      </c>
      <c r="AZ2" s="55" t="s">
        <v>151</v>
      </c>
      <c r="BA2" s="55" t="s">
        <v>152</v>
      </c>
      <c r="BB2" s="55" t="s">
        <v>18</v>
      </c>
      <c r="BD2" s="56" t="s">
        <v>153</v>
      </c>
      <c r="BE2" s="56" t="s">
        <v>17</v>
      </c>
      <c r="BF2" s="56" t="s">
        <v>154</v>
      </c>
      <c r="BG2" s="56" t="s">
        <v>155</v>
      </c>
      <c r="BH2" s="56" t="s">
        <v>18</v>
      </c>
      <c r="BJ2" s="107" t="s">
        <v>156</v>
      </c>
      <c r="BK2" s="107" t="s">
        <v>17</v>
      </c>
      <c r="BL2" s="107" t="s">
        <v>157</v>
      </c>
      <c r="BM2" s="107" t="s">
        <v>158</v>
      </c>
      <c r="BN2" s="107" t="s">
        <v>18</v>
      </c>
      <c r="BO2" s="110"/>
      <c r="BP2" s="112" t="s">
        <v>159</v>
      </c>
      <c r="BQ2" s="112" t="s">
        <v>17</v>
      </c>
      <c r="BR2" s="112" t="s">
        <v>160</v>
      </c>
      <c r="BS2" s="112" t="s">
        <v>158</v>
      </c>
      <c r="BT2" s="112" t="s">
        <v>18</v>
      </c>
    </row>
    <row r="3" spans="1:73" x14ac:dyDescent="0.35">
      <c r="A3" s="3" t="s">
        <v>1</v>
      </c>
      <c r="B3" s="6">
        <v>33078525.530000001</v>
      </c>
      <c r="C3" s="6">
        <v>147582386.16</v>
      </c>
      <c r="D3" s="6">
        <v>12298532.18</v>
      </c>
      <c r="E3" s="46">
        <f>+B3-D3</f>
        <v>20779993.350000001</v>
      </c>
      <c r="F3" s="8">
        <f>+C3-D3</f>
        <v>135283853.97999999</v>
      </c>
      <c r="H3" s="6">
        <v>27013993.140000001</v>
      </c>
      <c r="I3" s="8">
        <f t="shared" ref="I3:I18" si="0">+F3</f>
        <v>135283853.97999999</v>
      </c>
      <c r="J3" s="6">
        <v>12298532.18</v>
      </c>
      <c r="K3" s="46">
        <f>+H3-J3</f>
        <v>14715460.960000001</v>
      </c>
      <c r="L3" s="6">
        <f>+I3-J3</f>
        <v>122985321.79999998</v>
      </c>
      <c r="N3" s="6">
        <v>13321100.98</v>
      </c>
      <c r="O3" s="8">
        <f>+L3</f>
        <v>122985321.79999998</v>
      </c>
      <c r="P3" s="6">
        <v>12298532.18</v>
      </c>
      <c r="Q3" s="46">
        <f>+N3-P3</f>
        <v>1022568.8000000007</v>
      </c>
      <c r="R3" s="6">
        <f>+O3-P3</f>
        <v>110686789.61999997</v>
      </c>
      <c r="T3" s="6">
        <v>25479910.149999999</v>
      </c>
      <c r="U3" s="8">
        <f>+R3</f>
        <v>110686789.61999997</v>
      </c>
      <c r="V3" s="6">
        <v>12298532.18</v>
      </c>
      <c r="W3" s="46">
        <f>+T3-V3</f>
        <v>13181377.969999999</v>
      </c>
      <c r="X3" s="6">
        <f>+U3-V3</f>
        <v>98388257.439999968</v>
      </c>
      <c r="Z3" s="6">
        <v>31478358.52</v>
      </c>
      <c r="AA3" s="8">
        <f>+X3</f>
        <v>98388257.439999968</v>
      </c>
      <c r="AB3" s="6">
        <v>12298532.18</v>
      </c>
      <c r="AC3" s="46">
        <f>+Z3-AB3</f>
        <v>19179826.34</v>
      </c>
      <c r="AD3" s="6">
        <f>+AA3-AB3</f>
        <v>86089725.259999961</v>
      </c>
      <c r="AF3" s="6">
        <v>25255557.969999999</v>
      </c>
      <c r="AG3" s="8">
        <f>+AD3</f>
        <v>86089725.259999961</v>
      </c>
      <c r="AH3" s="6">
        <v>12298532.18</v>
      </c>
      <c r="AI3" s="46">
        <f>+AF3-AH3</f>
        <v>12957025.789999999</v>
      </c>
      <c r="AJ3" s="6">
        <f>+AG3-AH3</f>
        <v>73791193.079999954</v>
      </c>
      <c r="AL3" s="6">
        <v>25908168.18</v>
      </c>
      <c r="AM3" s="8">
        <f>+AJ3</f>
        <v>73791193.079999954</v>
      </c>
      <c r="AN3" s="6">
        <v>12298532.18</v>
      </c>
      <c r="AO3" s="46">
        <f>+AL3-AN3</f>
        <v>13609636</v>
      </c>
      <c r="AP3" s="6">
        <f>+AM3-AN3</f>
        <v>61492660.899999954</v>
      </c>
      <c r="AR3" s="6">
        <v>19978921.699999999</v>
      </c>
      <c r="AS3" s="8">
        <f>+AP3</f>
        <v>61492660.899999954</v>
      </c>
      <c r="AT3" s="6">
        <v>12298532.18</v>
      </c>
      <c r="AU3" s="46">
        <f>+AR3-AT3</f>
        <v>7680389.5199999996</v>
      </c>
      <c r="AV3" s="6">
        <f>+AS3-AT3</f>
        <v>49194128.719999954</v>
      </c>
      <c r="AX3" s="6">
        <v>28042622.25</v>
      </c>
      <c r="AY3" s="8">
        <f>+AV3</f>
        <v>49194128.719999954</v>
      </c>
      <c r="AZ3" s="6">
        <v>12298532.18</v>
      </c>
      <c r="BA3" s="46">
        <f>+AX3-AZ3</f>
        <v>15744090.07</v>
      </c>
      <c r="BB3" s="6">
        <f>+AY3-AZ3</f>
        <v>36895596.539999954</v>
      </c>
      <c r="BD3" s="6">
        <v>20788413.93</v>
      </c>
      <c r="BE3" s="8">
        <f>+BB3</f>
        <v>36895596.539999954</v>
      </c>
      <c r="BF3" s="6">
        <v>12298532.18</v>
      </c>
      <c r="BG3" s="46">
        <f>+BD3-BF3</f>
        <v>8489881.75</v>
      </c>
      <c r="BH3" s="6">
        <f>+BE3-BF3</f>
        <v>24597064.359999955</v>
      </c>
      <c r="BJ3" s="6">
        <v>28161579.420000002</v>
      </c>
      <c r="BK3" s="8">
        <f>+BH3</f>
        <v>24597064.359999955</v>
      </c>
      <c r="BL3" s="6">
        <v>12298532.18</v>
      </c>
      <c r="BM3" s="46">
        <f>+BJ3-BL3</f>
        <v>15863047.240000002</v>
      </c>
      <c r="BN3" s="6">
        <f>+BK3-BL3</f>
        <v>12298532.179999955</v>
      </c>
      <c r="BO3" s="111"/>
      <c r="BP3" s="6">
        <v>27108587.579999998</v>
      </c>
      <c r="BQ3" s="8">
        <f>+BN3</f>
        <v>12298532.179999955</v>
      </c>
      <c r="BR3" s="6">
        <v>12298532.18</v>
      </c>
      <c r="BS3" s="46">
        <f>+BP3-BR3</f>
        <v>14810055.399999999</v>
      </c>
      <c r="BT3" s="6">
        <f>+BQ3-BR3</f>
        <v>-4.4703483581542969E-8</v>
      </c>
      <c r="BU3" s="105">
        <f>+E3+K3+Q3+W3+AC3+AI3+AO3+AU3+BA3+BG3+BM3+BS3</f>
        <v>158033353.19000003</v>
      </c>
    </row>
    <row r="4" spans="1:73" x14ac:dyDescent="0.35">
      <c r="A4" s="3" t="s">
        <v>2</v>
      </c>
      <c r="B4" s="6">
        <v>9909552.6400000006</v>
      </c>
      <c r="C4" s="6">
        <v>47991887.780000001</v>
      </c>
      <c r="D4" s="6">
        <v>3999323.98</v>
      </c>
      <c r="E4" s="46">
        <f t="shared" ref="E4:E18" si="1">+B4-D4</f>
        <v>5910228.6600000001</v>
      </c>
      <c r="F4" s="8">
        <f t="shared" ref="F4:F18" si="2">+C4-D4</f>
        <v>43992563.800000004</v>
      </c>
      <c r="H4" s="6">
        <v>7503189.0199999996</v>
      </c>
      <c r="I4" s="8">
        <f t="shared" si="0"/>
        <v>43992563.800000004</v>
      </c>
      <c r="J4" s="6">
        <v>3999323.98</v>
      </c>
      <c r="K4" s="46">
        <f t="shared" ref="K4:K18" si="3">+H4-J4</f>
        <v>3503865.0399999996</v>
      </c>
      <c r="L4" s="6">
        <f t="shared" ref="L4:L18" si="4">+I4-J4</f>
        <v>39993239.820000008</v>
      </c>
      <c r="N4" s="6">
        <v>5820280.21</v>
      </c>
      <c r="O4" s="8">
        <f t="shared" ref="O4:O18" si="5">+L4</f>
        <v>39993239.820000008</v>
      </c>
      <c r="P4" s="6">
        <v>3999323.98</v>
      </c>
      <c r="Q4" s="46">
        <f t="shared" ref="Q4:Q11" si="6">+N4-P4</f>
        <v>1820956.23</v>
      </c>
      <c r="R4" s="6">
        <f t="shared" ref="R4:R18" si="7">+O4-P4</f>
        <v>35993915.840000011</v>
      </c>
      <c r="T4" s="6">
        <v>5871876.0899999999</v>
      </c>
      <c r="U4" s="8">
        <f t="shared" ref="U4:U18" si="8">+R4</f>
        <v>35993915.840000011</v>
      </c>
      <c r="V4" s="6">
        <v>3999323.98</v>
      </c>
      <c r="W4" s="46">
        <f t="shared" ref="W4:W11" si="9">+T4-V4</f>
        <v>1872552.1099999999</v>
      </c>
      <c r="X4" s="6">
        <f t="shared" ref="X4:X18" si="10">+U4-V4</f>
        <v>31994591.860000011</v>
      </c>
      <c r="Z4" s="6">
        <v>2602202.56</v>
      </c>
      <c r="AA4" s="8">
        <f t="shared" ref="AA4:AA18" si="11">+X4</f>
        <v>31994591.860000011</v>
      </c>
      <c r="AB4" s="6">
        <v>2602202.56</v>
      </c>
      <c r="AC4" s="46">
        <f>+Z4-AB4</f>
        <v>0</v>
      </c>
      <c r="AD4" s="6">
        <f t="shared" ref="AD4:AD18" si="12">+AA4-AB4</f>
        <v>29392389.300000012</v>
      </c>
      <c r="AF4" s="6">
        <v>4014490.95</v>
      </c>
      <c r="AG4" s="8">
        <f t="shared" ref="AG4:AG18" si="13">+AD4</f>
        <v>29392389.300000012</v>
      </c>
      <c r="AH4" s="6">
        <v>4014490.95</v>
      </c>
      <c r="AI4" s="46">
        <f t="shared" ref="AI4:AI11" si="14">+AF4-AH4</f>
        <v>0</v>
      </c>
      <c r="AJ4" s="6">
        <f t="shared" ref="AJ4:AJ18" si="15">+AG4-AH4</f>
        <v>25377898.350000013</v>
      </c>
      <c r="AL4" s="6">
        <v>6786990.9100000001</v>
      </c>
      <c r="AM4" s="8">
        <f t="shared" ref="AM4:AM18" si="16">+AJ4</f>
        <v>25377898.350000013</v>
      </c>
      <c r="AN4" s="6">
        <v>4229649.7300000004</v>
      </c>
      <c r="AO4" s="46">
        <f t="shared" ref="AO4:AO11" si="17">+AL4-AN4</f>
        <v>2557341.1799999997</v>
      </c>
      <c r="AP4" s="6">
        <f t="shared" ref="AP4:AP18" si="18">+AM4-AN4</f>
        <v>21148248.620000012</v>
      </c>
      <c r="AR4" s="6">
        <v>11343438.310000001</v>
      </c>
      <c r="AS4" s="8">
        <f t="shared" ref="AS4:AS18" si="19">+AP4</f>
        <v>21148248.620000012</v>
      </c>
      <c r="AT4" s="6">
        <v>4229649.72</v>
      </c>
      <c r="AU4" s="46">
        <f t="shared" ref="AU4:AU11" si="20">+AR4-AT4</f>
        <v>7113788.5900000008</v>
      </c>
      <c r="AV4" s="6">
        <f t="shared" ref="AV4:AV18" si="21">+AS4-AT4</f>
        <v>16918598.900000013</v>
      </c>
      <c r="AX4" s="6">
        <v>9424725.5500000007</v>
      </c>
      <c r="AY4" s="8">
        <f t="shared" ref="AY4:AY18" si="22">+AV4</f>
        <v>16918598.900000013</v>
      </c>
      <c r="AZ4" s="6">
        <v>4229649.7300000004</v>
      </c>
      <c r="BA4" s="46">
        <f t="shared" ref="BA4:BA11" si="23">+AX4-AZ4</f>
        <v>5195075.82</v>
      </c>
      <c r="BB4" s="6">
        <f t="shared" ref="BB4:BB18" si="24">+AY4-AZ4</f>
        <v>12688949.170000013</v>
      </c>
      <c r="BD4" s="6">
        <v>7286959.8099999996</v>
      </c>
      <c r="BE4" s="8">
        <f t="shared" ref="BE4:BE18" si="25">+BB4</f>
        <v>12688949.170000013</v>
      </c>
      <c r="BF4" s="6">
        <v>4229649.72</v>
      </c>
      <c r="BG4" s="46">
        <f t="shared" ref="BG4:BG11" si="26">+BD4-BF4</f>
        <v>3057310.09</v>
      </c>
      <c r="BH4" s="6">
        <f t="shared" ref="BH4:BH18" si="27">+BE4-BF4</f>
        <v>8459299.4500000142</v>
      </c>
      <c r="BJ4" s="6">
        <v>5677676.1799999997</v>
      </c>
      <c r="BK4" s="8">
        <f t="shared" ref="BK4:BK18" si="28">+BH4</f>
        <v>8459299.4500000142</v>
      </c>
      <c r="BL4" s="6">
        <v>4229649.7300000004</v>
      </c>
      <c r="BM4" s="46">
        <f t="shared" ref="BM4:BM11" si="29">+BJ4-BL4</f>
        <v>1448026.4499999993</v>
      </c>
      <c r="BN4" s="6">
        <f t="shared" ref="BN4:BN10" si="30">+BK4-BL4</f>
        <v>4229649.7200000137</v>
      </c>
      <c r="BO4" s="111"/>
      <c r="BP4" s="6">
        <v>7087404.9400000004</v>
      </c>
      <c r="BQ4" s="8">
        <f t="shared" ref="BQ4:BQ18" si="31">+BN4</f>
        <v>4229649.7200000137</v>
      </c>
      <c r="BR4" s="6">
        <v>4229649.72</v>
      </c>
      <c r="BS4" s="46">
        <f t="shared" ref="BS4:BS11" si="32">+BP4-BR4</f>
        <v>2857755.2200000007</v>
      </c>
      <c r="BT4" s="6">
        <f t="shared" ref="BT4:BT10" si="33">+BQ4-BR4</f>
        <v>1.3969838619232178E-8</v>
      </c>
      <c r="BU4" s="105">
        <f t="shared" ref="BU4:BU19" si="34">+E4+K4+Q4+W4+AC4+AI4+AO4+AU4+BA4+BG4+BM4+BS4</f>
        <v>35336899.390000001</v>
      </c>
    </row>
    <row r="5" spans="1:73" x14ac:dyDescent="0.35">
      <c r="A5" s="3" t="s">
        <v>3</v>
      </c>
      <c r="B5" s="6">
        <v>1144205.03</v>
      </c>
      <c r="C5" s="6">
        <v>6001157.6500000004</v>
      </c>
      <c r="D5" s="6">
        <v>500096.47</v>
      </c>
      <c r="E5" s="46">
        <f t="shared" si="1"/>
        <v>644108.56000000006</v>
      </c>
      <c r="F5" s="8">
        <f t="shared" si="2"/>
        <v>5501061.1800000006</v>
      </c>
      <c r="H5" s="6">
        <v>1147385.33</v>
      </c>
      <c r="I5" s="8">
        <f t="shared" si="0"/>
        <v>5501061.1800000006</v>
      </c>
      <c r="J5" s="6">
        <v>500096.47</v>
      </c>
      <c r="K5" s="46">
        <f t="shared" si="3"/>
        <v>647288.8600000001</v>
      </c>
      <c r="L5" s="6">
        <f t="shared" si="4"/>
        <v>5000964.7100000009</v>
      </c>
      <c r="N5" s="6">
        <v>1087083.68</v>
      </c>
      <c r="O5" s="8">
        <f t="shared" si="5"/>
        <v>5000964.7100000009</v>
      </c>
      <c r="P5" s="6">
        <v>500096.47</v>
      </c>
      <c r="Q5" s="46">
        <f t="shared" si="6"/>
        <v>586987.21</v>
      </c>
      <c r="R5" s="6">
        <f t="shared" si="7"/>
        <v>4500868.2400000012</v>
      </c>
      <c r="T5" s="6">
        <v>1078105.53</v>
      </c>
      <c r="U5" s="8">
        <f t="shared" si="8"/>
        <v>4500868.2400000012</v>
      </c>
      <c r="V5" s="6">
        <v>500096.47</v>
      </c>
      <c r="W5" s="46">
        <f t="shared" si="9"/>
        <v>578009.06000000006</v>
      </c>
      <c r="X5" s="6">
        <f t="shared" si="10"/>
        <v>4000771.7700000014</v>
      </c>
      <c r="Z5" s="6">
        <v>1002686</v>
      </c>
      <c r="AA5" s="8">
        <f t="shared" si="11"/>
        <v>4000771.7700000014</v>
      </c>
      <c r="AB5" s="6">
        <v>500096.47</v>
      </c>
      <c r="AC5" s="46">
        <f t="shared" ref="AC5:AC10" si="35">+Z5-AB5</f>
        <v>502589.53</v>
      </c>
      <c r="AD5" s="6">
        <f t="shared" si="12"/>
        <v>3500675.3000000017</v>
      </c>
      <c r="AF5" s="6">
        <v>1034752.51</v>
      </c>
      <c r="AG5" s="8">
        <f t="shared" si="13"/>
        <v>3500675.3000000017</v>
      </c>
      <c r="AH5" s="6">
        <v>500096.47</v>
      </c>
      <c r="AI5" s="46">
        <f t="shared" si="14"/>
        <v>534656.04</v>
      </c>
      <c r="AJ5" s="6">
        <f t="shared" si="15"/>
        <v>3000578.8300000019</v>
      </c>
      <c r="AL5" s="6">
        <v>998593.28</v>
      </c>
      <c r="AM5" s="8">
        <f t="shared" si="16"/>
        <v>3000578.8300000019</v>
      </c>
      <c r="AN5" s="6">
        <v>500096.47</v>
      </c>
      <c r="AO5" s="46">
        <f t="shared" si="17"/>
        <v>498496.81000000006</v>
      </c>
      <c r="AP5" s="6">
        <f t="shared" si="18"/>
        <v>2500482.3600000022</v>
      </c>
      <c r="AR5" s="6">
        <v>1021000.47</v>
      </c>
      <c r="AS5" s="8">
        <f t="shared" si="19"/>
        <v>2500482.3600000022</v>
      </c>
      <c r="AT5" s="6">
        <v>500096.47</v>
      </c>
      <c r="AU5" s="46">
        <f t="shared" si="20"/>
        <v>520904</v>
      </c>
      <c r="AV5" s="6">
        <f t="shared" si="21"/>
        <v>2000385.8900000022</v>
      </c>
      <c r="AX5" s="6">
        <v>929889.3</v>
      </c>
      <c r="AY5" s="8">
        <f t="shared" si="22"/>
        <v>2000385.8900000022</v>
      </c>
      <c r="AZ5" s="6">
        <v>500096.47</v>
      </c>
      <c r="BA5" s="46">
        <f t="shared" si="23"/>
        <v>429792.83000000007</v>
      </c>
      <c r="BB5" s="6">
        <f t="shared" si="24"/>
        <v>1500289.4200000023</v>
      </c>
      <c r="BD5" s="6">
        <v>1041786.22</v>
      </c>
      <c r="BE5" s="8">
        <f t="shared" si="25"/>
        <v>1500289.4200000023</v>
      </c>
      <c r="BF5" s="6">
        <v>500096.47</v>
      </c>
      <c r="BG5" s="46">
        <f t="shared" si="26"/>
        <v>541689.75</v>
      </c>
      <c r="BH5" s="6">
        <f t="shared" si="27"/>
        <v>1000192.9500000023</v>
      </c>
      <c r="BJ5" s="6">
        <v>1252122.6499999999</v>
      </c>
      <c r="BK5" s="8">
        <f t="shared" si="28"/>
        <v>1000192.9500000023</v>
      </c>
      <c r="BL5" s="6">
        <v>500096.48</v>
      </c>
      <c r="BM5" s="46">
        <f t="shared" si="29"/>
        <v>752026.16999999993</v>
      </c>
      <c r="BN5" s="6">
        <f t="shared" si="30"/>
        <v>500096.4700000023</v>
      </c>
      <c r="BO5" s="111"/>
      <c r="BP5" s="6">
        <v>922017.93</v>
      </c>
      <c r="BQ5" s="8">
        <f t="shared" si="31"/>
        <v>500096.4700000023</v>
      </c>
      <c r="BR5" s="6">
        <v>500096.47</v>
      </c>
      <c r="BS5" s="46">
        <f t="shared" si="32"/>
        <v>421921.46000000008</v>
      </c>
      <c r="BT5" s="6">
        <f t="shared" si="33"/>
        <v>2.3283064365386963E-9</v>
      </c>
      <c r="BU5" s="105">
        <f t="shared" si="34"/>
        <v>6658470.2800000003</v>
      </c>
    </row>
    <row r="6" spans="1:73" x14ac:dyDescent="0.35">
      <c r="A6" s="3" t="s">
        <v>4</v>
      </c>
      <c r="B6" s="6">
        <v>829822.02</v>
      </c>
      <c r="C6" s="6">
        <v>5587715.3799999999</v>
      </c>
      <c r="D6" s="6">
        <v>465642.95</v>
      </c>
      <c r="E6" s="46">
        <f t="shared" si="1"/>
        <v>364179.07</v>
      </c>
      <c r="F6" s="8">
        <f t="shared" si="2"/>
        <v>5122072.43</v>
      </c>
      <c r="H6" s="6">
        <v>1038641.99</v>
      </c>
      <c r="I6" s="8">
        <f t="shared" si="0"/>
        <v>5122072.43</v>
      </c>
      <c r="J6" s="6">
        <v>465642.95</v>
      </c>
      <c r="K6" s="46">
        <f t="shared" si="3"/>
        <v>572999.04</v>
      </c>
      <c r="L6" s="6">
        <f t="shared" si="4"/>
        <v>4656429.4799999995</v>
      </c>
      <c r="N6" s="6">
        <v>941026.91</v>
      </c>
      <c r="O6" s="8">
        <f t="shared" si="5"/>
        <v>4656429.4799999995</v>
      </c>
      <c r="P6" s="6">
        <v>465642.95</v>
      </c>
      <c r="Q6" s="46">
        <f t="shared" si="6"/>
        <v>475383.96</v>
      </c>
      <c r="R6" s="6">
        <f t="shared" si="7"/>
        <v>4190786.5299999993</v>
      </c>
      <c r="T6" s="6">
        <v>844874.85</v>
      </c>
      <c r="U6" s="8">
        <f t="shared" si="8"/>
        <v>4190786.5299999993</v>
      </c>
      <c r="V6" s="6">
        <v>465642.95</v>
      </c>
      <c r="W6" s="46">
        <f t="shared" si="9"/>
        <v>379231.89999999997</v>
      </c>
      <c r="X6" s="6">
        <f t="shared" si="10"/>
        <v>3725143.5799999991</v>
      </c>
      <c r="Z6" s="6">
        <v>834246.79</v>
      </c>
      <c r="AA6" s="8">
        <f t="shared" si="11"/>
        <v>3725143.5799999991</v>
      </c>
      <c r="AB6" s="6">
        <v>465642.95</v>
      </c>
      <c r="AC6" s="46">
        <f t="shared" si="35"/>
        <v>368603.84</v>
      </c>
      <c r="AD6" s="6">
        <f t="shared" si="12"/>
        <v>3259500.629999999</v>
      </c>
      <c r="AF6" s="6">
        <v>806426.19</v>
      </c>
      <c r="AG6" s="8">
        <f t="shared" si="13"/>
        <v>3259500.629999999</v>
      </c>
      <c r="AH6" s="6">
        <v>465642.95</v>
      </c>
      <c r="AI6" s="46">
        <f t="shared" si="14"/>
        <v>340783.23999999993</v>
      </c>
      <c r="AJ6" s="6">
        <f t="shared" si="15"/>
        <v>2793857.6799999988</v>
      </c>
      <c r="AL6" s="6">
        <v>819856.09</v>
      </c>
      <c r="AM6" s="8">
        <f t="shared" si="16"/>
        <v>2793857.6799999988</v>
      </c>
      <c r="AN6" s="6">
        <v>465642.95</v>
      </c>
      <c r="AO6" s="46">
        <f t="shared" si="17"/>
        <v>354213.13999999996</v>
      </c>
      <c r="AP6" s="6">
        <f t="shared" si="18"/>
        <v>2328214.7299999986</v>
      </c>
      <c r="AR6" s="6">
        <v>1026237.49</v>
      </c>
      <c r="AS6" s="8">
        <f t="shared" si="19"/>
        <v>2328214.7299999986</v>
      </c>
      <c r="AT6" s="6">
        <v>465642.95</v>
      </c>
      <c r="AU6" s="46">
        <f t="shared" si="20"/>
        <v>560594.54</v>
      </c>
      <c r="AV6" s="6">
        <f t="shared" si="21"/>
        <v>1862571.7799999986</v>
      </c>
      <c r="AX6" s="6">
        <v>719437</v>
      </c>
      <c r="AY6" s="8">
        <f t="shared" si="22"/>
        <v>1862571.7799999986</v>
      </c>
      <c r="AZ6" s="6">
        <v>465642.95</v>
      </c>
      <c r="BA6" s="46">
        <f t="shared" si="23"/>
        <v>253794.05</v>
      </c>
      <c r="BB6" s="6">
        <f t="shared" si="24"/>
        <v>1396928.8299999987</v>
      </c>
      <c r="BD6" s="6">
        <v>865245.24</v>
      </c>
      <c r="BE6" s="8">
        <f t="shared" si="25"/>
        <v>1396928.8299999987</v>
      </c>
      <c r="BF6" s="6">
        <v>465642.94</v>
      </c>
      <c r="BG6" s="46">
        <f t="shared" si="26"/>
        <v>399602.3</v>
      </c>
      <c r="BH6" s="6">
        <f t="shared" si="27"/>
        <v>931285.88999999873</v>
      </c>
      <c r="BJ6" s="6">
        <v>840978.25</v>
      </c>
      <c r="BK6" s="8">
        <f t="shared" si="28"/>
        <v>931285.88999999873</v>
      </c>
      <c r="BL6" s="6">
        <v>465642.95</v>
      </c>
      <c r="BM6" s="46">
        <f>+BJ6-BL6</f>
        <v>375335.3</v>
      </c>
      <c r="BN6" s="113">
        <f>+BK6-BL6</f>
        <v>465642.93999999872</v>
      </c>
      <c r="BO6" s="111"/>
      <c r="BP6" s="6">
        <v>570122.88</v>
      </c>
      <c r="BQ6" s="8">
        <f t="shared" si="31"/>
        <v>465642.93999999872</v>
      </c>
      <c r="BR6" s="6">
        <v>465642.94</v>
      </c>
      <c r="BS6" s="46">
        <f t="shared" si="32"/>
        <v>104479.94</v>
      </c>
      <c r="BT6" s="6">
        <f t="shared" si="33"/>
        <v>-1.280568540096283E-9</v>
      </c>
      <c r="BU6" s="105">
        <f t="shared" si="34"/>
        <v>4549200.32</v>
      </c>
    </row>
    <row r="7" spans="1:73" x14ac:dyDescent="0.35">
      <c r="A7" s="4" t="s">
        <v>5</v>
      </c>
      <c r="B7" s="6">
        <v>936058.68</v>
      </c>
      <c r="C7" s="6">
        <v>5197965.34</v>
      </c>
      <c r="D7" s="6">
        <v>433163.78</v>
      </c>
      <c r="E7" s="46">
        <f t="shared" si="1"/>
        <v>502894.9</v>
      </c>
      <c r="F7" s="8">
        <f t="shared" si="2"/>
        <v>4764801.5599999996</v>
      </c>
      <c r="H7" s="6">
        <v>1080162.68</v>
      </c>
      <c r="I7" s="8">
        <f t="shared" si="0"/>
        <v>4764801.5599999996</v>
      </c>
      <c r="J7" s="6">
        <v>433163.78</v>
      </c>
      <c r="K7" s="46">
        <f t="shared" si="3"/>
        <v>646998.89999999991</v>
      </c>
      <c r="L7" s="6">
        <f t="shared" si="4"/>
        <v>4331637.7799999993</v>
      </c>
      <c r="N7" s="6">
        <v>743347.21</v>
      </c>
      <c r="O7" s="8">
        <f t="shared" si="5"/>
        <v>4331637.7799999993</v>
      </c>
      <c r="P7" s="6">
        <v>433163.78</v>
      </c>
      <c r="Q7" s="46">
        <f t="shared" si="6"/>
        <v>310183.42999999993</v>
      </c>
      <c r="R7" s="6">
        <f t="shared" si="7"/>
        <v>3898473.9999999991</v>
      </c>
      <c r="T7" s="6">
        <v>534040.63</v>
      </c>
      <c r="U7" s="8">
        <f t="shared" si="8"/>
        <v>3898473.9999999991</v>
      </c>
      <c r="V7" s="6">
        <v>433163.78</v>
      </c>
      <c r="W7" s="46">
        <f t="shared" si="9"/>
        <v>100876.84999999998</v>
      </c>
      <c r="X7" s="6">
        <f t="shared" si="10"/>
        <v>3465310.2199999988</v>
      </c>
      <c r="Z7" s="6">
        <v>934390.77</v>
      </c>
      <c r="AA7" s="8">
        <f t="shared" si="11"/>
        <v>3465310.2199999988</v>
      </c>
      <c r="AB7" s="6">
        <v>433163.78</v>
      </c>
      <c r="AC7" s="46">
        <f t="shared" si="35"/>
        <v>501226.99</v>
      </c>
      <c r="AD7" s="6">
        <f t="shared" si="12"/>
        <v>3032146.4399999985</v>
      </c>
      <c r="AF7" s="6">
        <v>741060.46</v>
      </c>
      <c r="AG7" s="8">
        <f t="shared" si="13"/>
        <v>3032146.4399999985</v>
      </c>
      <c r="AH7" s="6">
        <v>433163.78</v>
      </c>
      <c r="AI7" s="46">
        <f t="shared" si="14"/>
        <v>307896.67999999993</v>
      </c>
      <c r="AJ7" s="6">
        <f t="shared" si="15"/>
        <v>2598982.6599999983</v>
      </c>
      <c r="AL7" s="6">
        <v>747500.24</v>
      </c>
      <c r="AM7" s="8">
        <f t="shared" si="16"/>
        <v>2598982.6599999983</v>
      </c>
      <c r="AN7" s="6">
        <v>433163.78</v>
      </c>
      <c r="AO7" s="46">
        <f t="shared" si="17"/>
        <v>314336.45999999996</v>
      </c>
      <c r="AP7" s="6">
        <f t="shared" si="18"/>
        <v>2165818.879999998</v>
      </c>
      <c r="AR7" s="6">
        <v>1204239.18</v>
      </c>
      <c r="AS7" s="8">
        <f t="shared" si="19"/>
        <v>2165818.879999998</v>
      </c>
      <c r="AT7" s="6">
        <v>433163.78</v>
      </c>
      <c r="AU7" s="46">
        <f t="shared" si="20"/>
        <v>771075.39999999991</v>
      </c>
      <c r="AV7" s="6">
        <f t="shared" si="21"/>
        <v>1732655.099999998</v>
      </c>
      <c r="AX7" s="6">
        <v>684742.19</v>
      </c>
      <c r="AY7" s="8">
        <f t="shared" si="22"/>
        <v>1732655.099999998</v>
      </c>
      <c r="AZ7" s="6">
        <v>433163.78</v>
      </c>
      <c r="BA7" s="46">
        <f t="shared" si="23"/>
        <v>251578.40999999992</v>
      </c>
      <c r="BB7" s="6">
        <f t="shared" si="24"/>
        <v>1299491.319999998</v>
      </c>
      <c r="BD7" s="6">
        <v>772822.02</v>
      </c>
      <c r="BE7" s="8">
        <f t="shared" si="25"/>
        <v>1299491.319999998</v>
      </c>
      <c r="BF7" s="6">
        <v>433163.77</v>
      </c>
      <c r="BG7" s="46">
        <f t="shared" si="26"/>
        <v>339658.25</v>
      </c>
      <c r="BH7" s="6">
        <f t="shared" si="27"/>
        <v>866327.54999999795</v>
      </c>
      <c r="BJ7" s="6">
        <v>788404.09</v>
      </c>
      <c r="BK7" s="8">
        <f t="shared" si="28"/>
        <v>866327.54999999795</v>
      </c>
      <c r="BL7" s="6">
        <v>433163.78</v>
      </c>
      <c r="BM7" s="46">
        <f t="shared" si="29"/>
        <v>355240.30999999994</v>
      </c>
      <c r="BN7" s="6">
        <f t="shared" si="30"/>
        <v>433163.76999999792</v>
      </c>
      <c r="BO7" s="111"/>
      <c r="BP7" s="6">
        <v>620045.38</v>
      </c>
      <c r="BQ7" s="8">
        <f t="shared" si="31"/>
        <v>433163.76999999792</v>
      </c>
      <c r="BR7" s="6">
        <v>433163.77</v>
      </c>
      <c r="BS7" s="46">
        <f t="shared" si="32"/>
        <v>186881.61</v>
      </c>
      <c r="BT7" s="6">
        <f t="shared" si="33"/>
        <v>-2.0954757928848267E-9</v>
      </c>
      <c r="BU7" s="105">
        <f t="shared" si="34"/>
        <v>4588848.1899999995</v>
      </c>
    </row>
    <row r="8" spans="1:73" x14ac:dyDescent="0.35">
      <c r="A8" s="4" t="s">
        <v>6</v>
      </c>
      <c r="B8" s="6">
        <v>584627.49</v>
      </c>
      <c r="C8" s="6">
        <v>3046825.85</v>
      </c>
      <c r="D8" s="6">
        <v>253902.15</v>
      </c>
      <c r="E8" s="46">
        <f t="shared" si="1"/>
        <v>330725.33999999997</v>
      </c>
      <c r="F8" s="8">
        <f t="shared" si="2"/>
        <v>2792923.7</v>
      </c>
      <c r="H8" s="6">
        <v>844477.02</v>
      </c>
      <c r="I8" s="8">
        <f t="shared" si="0"/>
        <v>2792923.7</v>
      </c>
      <c r="J8" s="6">
        <v>253902.15</v>
      </c>
      <c r="K8" s="46">
        <f t="shared" si="3"/>
        <v>590574.87</v>
      </c>
      <c r="L8" s="6">
        <f t="shared" si="4"/>
        <v>2539021.5500000003</v>
      </c>
      <c r="N8" s="6">
        <v>260605.4</v>
      </c>
      <c r="O8" s="8">
        <f t="shared" si="5"/>
        <v>2539021.5500000003</v>
      </c>
      <c r="P8" s="6">
        <v>253902.16</v>
      </c>
      <c r="Q8" s="46">
        <f t="shared" si="6"/>
        <v>6703.2399999999907</v>
      </c>
      <c r="R8" s="6">
        <f t="shared" si="7"/>
        <v>2285119.39</v>
      </c>
      <c r="T8" s="6">
        <v>617841.81999999995</v>
      </c>
      <c r="U8" s="8">
        <f t="shared" si="8"/>
        <v>2285119.39</v>
      </c>
      <c r="V8" s="6">
        <v>253902.15</v>
      </c>
      <c r="W8" s="46">
        <f t="shared" si="9"/>
        <v>363939.66999999993</v>
      </c>
      <c r="X8" s="6">
        <f t="shared" si="10"/>
        <v>2031217.2400000002</v>
      </c>
      <c r="Z8" s="6">
        <v>463902.28</v>
      </c>
      <c r="AA8" s="8">
        <f t="shared" si="11"/>
        <v>2031217.2400000002</v>
      </c>
      <c r="AB8" s="6">
        <v>253902.16</v>
      </c>
      <c r="AC8" s="46">
        <f t="shared" si="35"/>
        <v>210000.12000000002</v>
      </c>
      <c r="AD8" s="6">
        <f t="shared" si="12"/>
        <v>1777315.0800000003</v>
      </c>
      <c r="AF8" s="6">
        <v>306034.37</v>
      </c>
      <c r="AG8" s="8">
        <f t="shared" si="13"/>
        <v>1777315.0800000003</v>
      </c>
      <c r="AH8" s="6">
        <v>253902.15</v>
      </c>
      <c r="AI8" s="46">
        <f t="shared" si="14"/>
        <v>52132.22</v>
      </c>
      <c r="AJ8" s="6">
        <f t="shared" si="15"/>
        <v>1523412.9300000004</v>
      </c>
      <c r="AL8" s="6">
        <v>380402.09</v>
      </c>
      <c r="AM8" s="8">
        <f t="shared" si="16"/>
        <v>1523412.9300000004</v>
      </c>
      <c r="AN8" s="6">
        <v>253902.16</v>
      </c>
      <c r="AO8" s="46">
        <f t="shared" si="17"/>
        <v>126499.93000000002</v>
      </c>
      <c r="AP8" s="6">
        <f t="shared" si="18"/>
        <v>1269510.7700000005</v>
      </c>
      <c r="AR8" s="6">
        <v>1157586.24</v>
      </c>
      <c r="AS8" s="8">
        <f t="shared" si="19"/>
        <v>1269510.7700000005</v>
      </c>
      <c r="AT8" s="6">
        <v>253902.15</v>
      </c>
      <c r="AU8" s="46">
        <f t="shared" si="20"/>
        <v>903684.09</v>
      </c>
      <c r="AV8" s="6">
        <f t="shared" si="21"/>
        <v>1015608.6200000005</v>
      </c>
      <c r="AX8" s="6">
        <v>443883.08</v>
      </c>
      <c r="AY8" s="8">
        <f t="shared" si="22"/>
        <v>1015608.6200000005</v>
      </c>
      <c r="AZ8" s="6">
        <v>253902.16</v>
      </c>
      <c r="BA8" s="46">
        <f t="shared" si="23"/>
        <v>189980.92</v>
      </c>
      <c r="BB8" s="6">
        <f t="shared" si="24"/>
        <v>761706.46000000043</v>
      </c>
      <c r="BD8" s="6">
        <v>142163.14000000001</v>
      </c>
      <c r="BE8" s="8">
        <f t="shared" si="25"/>
        <v>761706.46000000043</v>
      </c>
      <c r="BF8" s="6">
        <v>142163.14000000001</v>
      </c>
      <c r="BG8" s="46">
        <f t="shared" si="26"/>
        <v>0</v>
      </c>
      <c r="BH8" s="6">
        <f t="shared" si="27"/>
        <v>619543.32000000041</v>
      </c>
      <c r="BJ8" s="6">
        <v>516887.71</v>
      </c>
      <c r="BK8" s="8">
        <f t="shared" si="28"/>
        <v>619543.32000000041</v>
      </c>
      <c r="BL8" s="6">
        <v>309771.65999999997</v>
      </c>
      <c r="BM8" s="46">
        <f t="shared" si="29"/>
        <v>207116.05000000005</v>
      </c>
      <c r="BN8" s="6">
        <f t="shared" si="30"/>
        <v>309771.66000000044</v>
      </c>
      <c r="BO8" s="111"/>
      <c r="BP8" s="6">
        <v>407260.14</v>
      </c>
      <c r="BQ8" s="8">
        <f t="shared" si="31"/>
        <v>309771.66000000044</v>
      </c>
      <c r="BR8" s="6">
        <v>309771.65999999997</v>
      </c>
      <c r="BS8" s="46">
        <f t="shared" si="32"/>
        <v>97488.48000000004</v>
      </c>
      <c r="BT8" s="6">
        <f t="shared" si="33"/>
        <v>4.6566128730773926E-10</v>
      </c>
      <c r="BU8" s="105">
        <f t="shared" si="34"/>
        <v>3078844.93</v>
      </c>
    </row>
    <row r="9" spans="1:73" x14ac:dyDescent="0.35">
      <c r="A9" s="59" t="s">
        <v>7</v>
      </c>
      <c r="B9" s="6">
        <v>1859685.1</v>
      </c>
      <c r="C9" s="6">
        <v>8500264.5</v>
      </c>
      <c r="D9" s="6">
        <v>708355.38</v>
      </c>
      <c r="E9" s="46">
        <f t="shared" si="1"/>
        <v>1151329.7200000002</v>
      </c>
      <c r="F9" s="8">
        <f t="shared" si="2"/>
        <v>7791909.1200000001</v>
      </c>
      <c r="H9" s="6">
        <v>3935877.47</v>
      </c>
      <c r="I9" s="8">
        <f t="shared" si="0"/>
        <v>7791909.1200000001</v>
      </c>
      <c r="J9" s="6">
        <v>708355.37</v>
      </c>
      <c r="K9" s="46">
        <f>+H9-J9</f>
        <v>3227522.1</v>
      </c>
      <c r="L9" s="6">
        <f t="shared" si="4"/>
        <v>7083553.75</v>
      </c>
      <c r="N9" s="6">
        <v>2774567.09</v>
      </c>
      <c r="O9" s="8">
        <f>+L9</f>
        <v>7083553.75</v>
      </c>
      <c r="P9" s="6">
        <v>708355.38</v>
      </c>
      <c r="Q9" s="46">
        <f t="shared" si="6"/>
        <v>2066211.71</v>
      </c>
      <c r="R9" s="6">
        <f t="shared" si="7"/>
        <v>6375198.3700000001</v>
      </c>
      <c r="T9" s="6">
        <v>2197926.5299999998</v>
      </c>
      <c r="U9" s="8">
        <f t="shared" si="8"/>
        <v>6375198.3700000001</v>
      </c>
      <c r="V9" s="6">
        <v>708355.37</v>
      </c>
      <c r="W9" s="46">
        <f>+T9-V9</f>
        <v>1489571.1599999997</v>
      </c>
      <c r="X9" s="6">
        <f t="shared" si="10"/>
        <v>5666843</v>
      </c>
      <c r="Z9" s="6">
        <v>2156139.15</v>
      </c>
      <c r="AA9" s="8">
        <f t="shared" si="11"/>
        <v>5666843</v>
      </c>
      <c r="AB9" s="6">
        <v>708355.38</v>
      </c>
      <c r="AC9" s="46">
        <f t="shared" si="35"/>
        <v>1447783.77</v>
      </c>
      <c r="AD9" s="6">
        <f>+AA9-AB9</f>
        <v>4958487.62</v>
      </c>
      <c r="AF9" s="6">
        <v>2589200.52</v>
      </c>
      <c r="AG9" s="8">
        <f t="shared" si="13"/>
        <v>4958487.62</v>
      </c>
      <c r="AH9" s="6">
        <v>708355.37</v>
      </c>
      <c r="AI9" s="46">
        <f t="shared" si="14"/>
        <v>1880845.15</v>
      </c>
      <c r="AJ9" s="6">
        <f t="shared" si="15"/>
        <v>4250132.25</v>
      </c>
      <c r="AL9" s="6">
        <v>1884988.87</v>
      </c>
      <c r="AM9" s="8">
        <f t="shared" si="16"/>
        <v>4250132.25</v>
      </c>
      <c r="AN9" s="6">
        <v>708355.38</v>
      </c>
      <c r="AO9" s="46">
        <f t="shared" si="17"/>
        <v>1176633.4900000002</v>
      </c>
      <c r="AP9" s="6">
        <f t="shared" si="18"/>
        <v>3541776.87</v>
      </c>
      <c r="AR9" s="6">
        <v>2338552.31</v>
      </c>
      <c r="AS9" s="8">
        <f t="shared" si="19"/>
        <v>3541776.87</v>
      </c>
      <c r="AT9" s="6">
        <v>708355.37</v>
      </c>
      <c r="AU9" s="46">
        <f t="shared" si="20"/>
        <v>1630196.94</v>
      </c>
      <c r="AV9" s="6">
        <f t="shared" si="21"/>
        <v>2833421.5</v>
      </c>
      <c r="AX9" s="6">
        <v>1804283.97</v>
      </c>
      <c r="AY9" s="8">
        <f t="shared" si="22"/>
        <v>2833421.5</v>
      </c>
      <c r="AZ9" s="6">
        <v>708355.38</v>
      </c>
      <c r="BA9" s="46">
        <f t="shared" si="23"/>
        <v>1095928.5899999999</v>
      </c>
      <c r="BB9" s="6">
        <f t="shared" si="24"/>
        <v>2125066.12</v>
      </c>
      <c r="BD9" s="6">
        <v>1714804.75</v>
      </c>
      <c r="BE9" s="8">
        <f t="shared" si="25"/>
        <v>2125066.12</v>
      </c>
      <c r="BF9" s="6">
        <v>708355.37</v>
      </c>
      <c r="BG9" s="46">
        <f t="shared" si="26"/>
        <v>1006449.38</v>
      </c>
      <c r="BH9" s="6">
        <f t="shared" si="27"/>
        <v>1416710.75</v>
      </c>
      <c r="BJ9" s="6">
        <v>2092392.68</v>
      </c>
      <c r="BK9" s="8">
        <f t="shared" si="28"/>
        <v>1416710.75</v>
      </c>
      <c r="BL9" s="6">
        <v>708355.38</v>
      </c>
      <c r="BM9" s="46">
        <f t="shared" si="29"/>
        <v>1384037.2999999998</v>
      </c>
      <c r="BN9" s="6">
        <f t="shared" si="30"/>
        <v>708355.37</v>
      </c>
      <c r="BO9" s="111"/>
      <c r="BP9" s="6">
        <v>2215335.9900000002</v>
      </c>
      <c r="BQ9" s="8">
        <f t="shared" si="31"/>
        <v>708355.37</v>
      </c>
      <c r="BR9" s="6">
        <v>708355.37</v>
      </c>
      <c r="BS9" s="46">
        <f t="shared" si="32"/>
        <v>1506980.62</v>
      </c>
      <c r="BT9" s="6">
        <f t="shared" si="33"/>
        <v>0</v>
      </c>
      <c r="BU9" s="105">
        <f t="shared" si="34"/>
        <v>19063489.93</v>
      </c>
    </row>
    <row r="10" spans="1:73" x14ac:dyDescent="0.35">
      <c r="A10" s="3" t="s">
        <v>8</v>
      </c>
      <c r="B10" s="6">
        <v>1227168.6399999999</v>
      </c>
      <c r="C10" s="6">
        <v>4329403.28</v>
      </c>
      <c r="D10" s="6">
        <v>360783.61</v>
      </c>
      <c r="E10" s="46">
        <f t="shared" si="1"/>
        <v>866385.02999999991</v>
      </c>
      <c r="F10" s="8">
        <f t="shared" si="2"/>
        <v>3968619.6700000004</v>
      </c>
      <c r="H10" s="6">
        <v>647307.73</v>
      </c>
      <c r="I10" s="8">
        <f t="shared" si="0"/>
        <v>3968619.6700000004</v>
      </c>
      <c r="J10" s="6">
        <v>360783.61</v>
      </c>
      <c r="K10" s="46">
        <f t="shared" si="3"/>
        <v>286524.12</v>
      </c>
      <c r="L10" s="6">
        <f t="shared" si="4"/>
        <v>3607836.0600000005</v>
      </c>
      <c r="N10" s="6">
        <v>1169571.79</v>
      </c>
      <c r="O10" s="8">
        <f t="shared" si="5"/>
        <v>3607836.0600000005</v>
      </c>
      <c r="P10" s="6">
        <v>360783.61</v>
      </c>
      <c r="Q10" s="46">
        <f t="shared" si="6"/>
        <v>808788.18</v>
      </c>
      <c r="R10" s="6">
        <f t="shared" si="7"/>
        <v>3247052.4500000007</v>
      </c>
      <c r="T10" s="6">
        <v>1033961.92</v>
      </c>
      <c r="U10" s="8">
        <f t="shared" si="8"/>
        <v>3247052.4500000007</v>
      </c>
      <c r="V10" s="6">
        <v>360783.61</v>
      </c>
      <c r="W10" s="46">
        <f t="shared" si="9"/>
        <v>673178.31</v>
      </c>
      <c r="X10" s="6">
        <f t="shared" si="10"/>
        <v>2886268.8400000008</v>
      </c>
      <c r="Z10" s="6">
        <v>900979.21</v>
      </c>
      <c r="AA10" s="8">
        <f t="shared" si="11"/>
        <v>2886268.8400000008</v>
      </c>
      <c r="AB10" s="6">
        <v>360783.61</v>
      </c>
      <c r="AC10" s="46">
        <f t="shared" si="35"/>
        <v>540195.6</v>
      </c>
      <c r="AD10" s="6">
        <f t="shared" si="12"/>
        <v>2525485.2300000009</v>
      </c>
      <c r="AF10" s="6">
        <v>899288.44</v>
      </c>
      <c r="AG10" s="8">
        <f t="shared" si="13"/>
        <v>2525485.2300000009</v>
      </c>
      <c r="AH10" s="6">
        <v>360783.6</v>
      </c>
      <c r="AI10" s="46">
        <f t="shared" si="14"/>
        <v>538504.84</v>
      </c>
      <c r="AJ10" s="6">
        <f t="shared" si="15"/>
        <v>2164701.6300000008</v>
      </c>
      <c r="AL10" s="6">
        <v>880701.93</v>
      </c>
      <c r="AM10" s="8">
        <f t="shared" si="16"/>
        <v>2164701.6300000008</v>
      </c>
      <c r="AN10" s="6">
        <v>360783.61</v>
      </c>
      <c r="AO10" s="46">
        <f t="shared" si="17"/>
        <v>519918.32000000007</v>
      </c>
      <c r="AP10" s="6">
        <f t="shared" si="18"/>
        <v>1803918.0200000009</v>
      </c>
      <c r="AR10" s="6">
        <v>599315.13</v>
      </c>
      <c r="AS10" s="8">
        <f t="shared" si="19"/>
        <v>1803918.0200000009</v>
      </c>
      <c r="AT10" s="6">
        <v>360783.6</v>
      </c>
      <c r="AU10" s="46">
        <f t="shared" si="20"/>
        <v>238531.53000000003</v>
      </c>
      <c r="AV10" s="6">
        <f t="shared" si="21"/>
        <v>1443134.4200000009</v>
      </c>
      <c r="AX10" s="6">
        <v>1067067.74</v>
      </c>
      <c r="AY10" s="8">
        <f t="shared" si="22"/>
        <v>1443134.4200000009</v>
      </c>
      <c r="AZ10" s="6">
        <v>360783.61</v>
      </c>
      <c r="BA10" s="46">
        <f t="shared" si="23"/>
        <v>706284.13</v>
      </c>
      <c r="BB10" s="6">
        <f t="shared" si="24"/>
        <v>1082350.810000001</v>
      </c>
      <c r="BD10" s="6">
        <v>559085.06999999995</v>
      </c>
      <c r="BE10" s="8">
        <f t="shared" si="25"/>
        <v>1082350.810000001</v>
      </c>
      <c r="BF10" s="6">
        <v>360783.6</v>
      </c>
      <c r="BG10" s="46">
        <f t="shared" si="26"/>
        <v>198301.46999999997</v>
      </c>
      <c r="BH10" s="6">
        <f t="shared" si="27"/>
        <v>721567.21000000101</v>
      </c>
      <c r="BJ10" s="6">
        <v>1248929.32</v>
      </c>
      <c r="BK10" s="8">
        <f t="shared" si="28"/>
        <v>721567.21000000101</v>
      </c>
      <c r="BL10" s="6">
        <v>360783.61</v>
      </c>
      <c r="BM10" s="46">
        <f t="shared" si="29"/>
        <v>888145.71000000008</v>
      </c>
      <c r="BN10" s="6">
        <f t="shared" si="30"/>
        <v>360783.60000000102</v>
      </c>
      <c r="BO10" s="111"/>
      <c r="BP10" s="6">
        <v>680473.58</v>
      </c>
      <c r="BQ10" s="8">
        <f t="shared" si="31"/>
        <v>360783.60000000102</v>
      </c>
      <c r="BR10" s="6">
        <v>360783.6</v>
      </c>
      <c r="BS10" s="46">
        <f t="shared" si="32"/>
        <v>319689.98</v>
      </c>
      <c r="BT10" s="6">
        <f t="shared" si="33"/>
        <v>1.0477378964424133E-9</v>
      </c>
      <c r="BU10" s="105">
        <f t="shared" si="34"/>
        <v>6584447.2200000007</v>
      </c>
    </row>
    <row r="11" spans="1:73" x14ac:dyDescent="0.35">
      <c r="A11" s="3" t="s">
        <v>9</v>
      </c>
      <c r="B11" s="6">
        <v>1283141.18</v>
      </c>
      <c r="C11" s="6">
        <v>4683026.3</v>
      </c>
      <c r="D11" s="6">
        <v>390252.19</v>
      </c>
      <c r="E11" s="46">
        <f t="shared" si="1"/>
        <v>892888.99</v>
      </c>
      <c r="F11" s="8">
        <f t="shared" si="2"/>
        <v>4292774.1099999994</v>
      </c>
      <c r="H11" s="6">
        <v>973265.53</v>
      </c>
      <c r="I11" s="8">
        <f t="shared" si="0"/>
        <v>4292774.1099999994</v>
      </c>
      <c r="J11" s="6">
        <v>390252.19</v>
      </c>
      <c r="K11" s="46">
        <f t="shared" si="3"/>
        <v>583013.34000000008</v>
      </c>
      <c r="L11" s="6">
        <f t="shared" si="4"/>
        <v>3902521.9199999995</v>
      </c>
      <c r="N11" s="6">
        <v>913674.05</v>
      </c>
      <c r="O11" s="8">
        <f t="shared" si="5"/>
        <v>3902521.9199999995</v>
      </c>
      <c r="P11" s="6">
        <v>390252.19</v>
      </c>
      <c r="Q11" s="46">
        <f t="shared" si="6"/>
        <v>523421.86000000004</v>
      </c>
      <c r="R11" s="6">
        <f t="shared" si="7"/>
        <v>3512269.7299999995</v>
      </c>
      <c r="T11" s="6">
        <v>1048031.75</v>
      </c>
      <c r="U11" s="8">
        <f t="shared" si="8"/>
        <v>3512269.7299999995</v>
      </c>
      <c r="V11" s="6">
        <v>390252.19</v>
      </c>
      <c r="W11" s="46">
        <f t="shared" si="9"/>
        <v>657779.56000000006</v>
      </c>
      <c r="X11" s="6">
        <f t="shared" si="10"/>
        <v>3122017.5399999996</v>
      </c>
      <c r="Z11" s="6">
        <v>771649.32</v>
      </c>
      <c r="AA11" s="8">
        <f t="shared" si="11"/>
        <v>3122017.5399999996</v>
      </c>
      <c r="AB11" s="6">
        <v>390252.19</v>
      </c>
      <c r="AC11" s="46">
        <f>+Z11-AB11</f>
        <v>381397.12999999995</v>
      </c>
      <c r="AD11" s="6">
        <f t="shared" si="12"/>
        <v>2731765.3499999996</v>
      </c>
      <c r="AF11" s="6">
        <v>1089147.6000000001</v>
      </c>
      <c r="AG11" s="8">
        <f t="shared" si="13"/>
        <v>2731765.3499999996</v>
      </c>
      <c r="AH11" s="6">
        <v>390252.19</v>
      </c>
      <c r="AI11" s="46">
        <f t="shared" si="14"/>
        <v>698895.41000000015</v>
      </c>
      <c r="AJ11" s="6">
        <f t="shared" si="15"/>
        <v>2341513.1599999997</v>
      </c>
      <c r="AL11" s="6">
        <v>514030.71</v>
      </c>
      <c r="AM11" s="8">
        <f t="shared" si="16"/>
        <v>2341513.1599999997</v>
      </c>
      <c r="AN11" s="6">
        <v>390252.19</v>
      </c>
      <c r="AO11" s="46">
        <f t="shared" si="17"/>
        <v>123778.52000000002</v>
      </c>
      <c r="AP11" s="6">
        <f t="shared" si="18"/>
        <v>1951260.9699999997</v>
      </c>
      <c r="AR11" s="6">
        <v>1098576.1599999999</v>
      </c>
      <c r="AS11" s="8">
        <f t="shared" si="19"/>
        <v>1951260.9699999997</v>
      </c>
      <c r="AT11" s="6">
        <v>390252.19</v>
      </c>
      <c r="AU11" s="46">
        <f t="shared" si="20"/>
        <v>708323.97</v>
      </c>
      <c r="AV11" s="6">
        <f t="shared" si="21"/>
        <v>1561008.7799999998</v>
      </c>
      <c r="AX11" s="6">
        <v>816267.73</v>
      </c>
      <c r="AY11" s="8">
        <f t="shared" si="22"/>
        <v>1561008.7799999998</v>
      </c>
      <c r="AZ11" s="6">
        <v>390252.2</v>
      </c>
      <c r="BA11" s="46">
        <f t="shared" si="23"/>
        <v>426015.52999999997</v>
      </c>
      <c r="BB11" s="6">
        <f t="shared" si="24"/>
        <v>1170756.5799999998</v>
      </c>
      <c r="BD11" s="6">
        <v>941526.27</v>
      </c>
      <c r="BE11" s="57">
        <f t="shared" si="25"/>
        <v>1170756.5799999998</v>
      </c>
      <c r="BF11" s="6">
        <v>390252.19</v>
      </c>
      <c r="BG11" s="46">
        <f t="shared" si="26"/>
        <v>551274.08000000007</v>
      </c>
      <c r="BH11" s="6">
        <f>+BE11-BF11</f>
        <v>780504.3899999999</v>
      </c>
      <c r="BJ11" s="6">
        <v>678801.54</v>
      </c>
      <c r="BK11" s="57">
        <f t="shared" si="28"/>
        <v>780504.3899999999</v>
      </c>
      <c r="BL11" s="6">
        <v>390252.2</v>
      </c>
      <c r="BM11" s="46">
        <f t="shared" si="29"/>
        <v>288549.34000000003</v>
      </c>
      <c r="BN11" s="6">
        <f>+BK11-BL11</f>
        <v>390252.18999999989</v>
      </c>
      <c r="BO11" s="111"/>
      <c r="BP11" s="6">
        <v>563709.28</v>
      </c>
      <c r="BQ11" s="8">
        <f t="shared" si="31"/>
        <v>390252.18999999989</v>
      </c>
      <c r="BR11" s="6">
        <v>390252.19</v>
      </c>
      <c r="BS11" s="46">
        <f t="shared" si="32"/>
        <v>173457.09000000003</v>
      </c>
      <c r="BT11" s="6">
        <f>+BQ11-BR11</f>
        <v>0</v>
      </c>
      <c r="BU11" s="105">
        <f t="shared" si="34"/>
        <v>6008794.8200000003</v>
      </c>
    </row>
    <row r="12" spans="1:73" x14ac:dyDescent="0.35">
      <c r="A12" s="3" t="s">
        <v>10</v>
      </c>
      <c r="B12" s="6">
        <v>958384.28</v>
      </c>
      <c r="C12" s="6">
        <v>5613126.8499999996</v>
      </c>
      <c r="D12" s="6">
        <v>467760.57</v>
      </c>
      <c r="E12" s="46">
        <f t="shared" si="1"/>
        <v>490623.71</v>
      </c>
      <c r="F12" s="8">
        <f t="shared" si="2"/>
        <v>5145366.2799999993</v>
      </c>
      <c r="H12" s="6">
        <v>1287443.97</v>
      </c>
      <c r="I12" s="8">
        <f t="shared" si="0"/>
        <v>5145366.2799999993</v>
      </c>
      <c r="J12" s="6">
        <v>467760.57</v>
      </c>
      <c r="K12" s="46">
        <f>+H12-J12</f>
        <v>819683.39999999991</v>
      </c>
      <c r="L12" s="6">
        <f t="shared" si="4"/>
        <v>4677605.709999999</v>
      </c>
      <c r="N12" s="6">
        <v>997989.8</v>
      </c>
      <c r="O12" s="8">
        <f t="shared" si="5"/>
        <v>4677605.709999999</v>
      </c>
      <c r="P12" s="6">
        <v>467760.57</v>
      </c>
      <c r="Q12" s="46">
        <f>+N12-P12</f>
        <v>530229.23</v>
      </c>
      <c r="R12" s="6">
        <f t="shared" si="7"/>
        <v>4209845.1399999987</v>
      </c>
      <c r="T12" s="6">
        <v>973680.85</v>
      </c>
      <c r="U12" s="8">
        <f t="shared" si="8"/>
        <v>4209845.1399999987</v>
      </c>
      <c r="V12" s="6">
        <v>467760.57</v>
      </c>
      <c r="W12" s="46">
        <f>+T12-V12</f>
        <v>505920.27999999997</v>
      </c>
      <c r="X12" s="6">
        <f t="shared" si="10"/>
        <v>3742084.5699999989</v>
      </c>
      <c r="Z12" s="6">
        <v>1290061.3999999999</v>
      </c>
      <c r="AA12" s="8">
        <f t="shared" si="11"/>
        <v>3742084.5699999989</v>
      </c>
      <c r="AB12" s="6">
        <v>467760.57</v>
      </c>
      <c r="AC12" s="46">
        <f>+Z12-AB12</f>
        <v>822300.82999999984</v>
      </c>
      <c r="AD12" s="6">
        <f t="shared" si="12"/>
        <v>3274323.9999999991</v>
      </c>
      <c r="AF12" s="6">
        <v>1058400.8899999999</v>
      </c>
      <c r="AG12" s="8">
        <f t="shared" si="13"/>
        <v>3274323.9999999991</v>
      </c>
      <c r="AH12" s="6">
        <v>467760.57</v>
      </c>
      <c r="AI12" s="46">
        <f>+AF12-AH12</f>
        <v>590640.31999999983</v>
      </c>
      <c r="AJ12" s="6">
        <f t="shared" si="15"/>
        <v>2806563.4299999992</v>
      </c>
      <c r="AL12" s="6">
        <v>1108208.76</v>
      </c>
      <c r="AM12" s="8">
        <f t="shared" si="16"/>
        <v>2806563.4299999992</v>
      </c>
      <c r="AN12" s="6">
        <v>467760.57</v>
      </c>
      <c r="AO12" s="46">
        <f>+AL12-AN12</f>
        <v>640448.18999999994</v>
      </c>
      <c r="AP12" s="6">
        <f t="shared" si="18"/>
        <v>2338802.8599999994</v>
      </c>
      <c r="AR12" s="6">
        <v>935776.26</v>
      </c>
      <c r="AS12" s="8">
        <f t="shared" si="19"/>
        <v>2338802.8599999994</v>
      </c>
      <c r="AT12" s="6">
        <v>467760.57</v>
      </c>
      <c r="AU12" s="46">
        <f>+AR12-AT12</f>
        <v>468015.69</v>
      </c>
      <c r="AV12" s="6">
        <f t="shared" si="21"/>
        <v>1871042.2899999993</v>
      </c>
      <c r="AX12" s="6">
        <v>549332.01</v>
      </c>
      <c r="AY12" s="8">
        <f t="shared" si="22"/>
        <v>1871042.2899999993</v>
      </c>
      <c r="AZ12" s="6">
        <v>467760.57</v>
      </c>
      <c r="BA12" s="46">
        <f>+AX12-AZ12</f>
        <v>81571.44</v>
      </c>
      <c r="BB12" s="6">
        <f t="shared" si="24"/>
        <v>1403281.7199999993</v>
      </c>
      <c r="BD12" s="6">
        <v>982953.05</v>
      </c>
      <c r="BE12" s="8">
        <f t="shared" si="25"/>
        <v>1403281.7199999993</v>
      </c>
      <c r="BF12" s="6">
        <v>467760.57</v>
      </c>
      <c r="BG12" s="46">
        <f>+BD12-BF12</f>
        <v>515192.48000000004</v>
      </c>
      <c r="BH12" s="6">
        <f t="shared" si="27"/>
        <v>935521.14999999921</v>
      </c>
      <c r="BJ12" s="6">
        <v>961407.67</v>
      </c>
      <c r="BK12" s="8">
        <f t="shared" si="28"/>
        <v>935521.14999999921</v>
      </c>
      <c r="BL12" s="6">
        <v>467760.58</v>
      </c>
      <c r="BM12" s="46">
        <f>+BJ12-BL12</f>
        <v>493647.09</v>
      </c>
      <c r="BN12" s="6">
        <f t="shared" ref="BN12:BN18" si="36">+BK12-BL12</f>
        <v>467760.56999999919</v>
      </c>
      <c r="BO12" s="111"/>
      <c r="BP12" s="6">
        <v>639426.01</v>
      </c>
      <c r="BQ12" s="8">
        <f t="shared" si="31"/>
        <v>467760.56999999919</v>
      </c>
      <c r="BR12" s="6">
        <v>467760.57</v>
      </c>
      <c r="BS12" s="46">
        <f>+BP12-BR12</f>
        <v>171665.44</v>
      </c>
      <c r="BT12" s="6">
        <f t="shared" ref="BT12:BT18" si="37">+BQ12-BR12</f>
        <v>-8.149072527885437E-10</v>
      </c>
      <c r="BU12" s="105">
        <f t="shared" si="34"/>
        <v>6129938.1000000006</v>
      </c>
    </row>
    <row r="13" spans="1:73" x14ac:dyDescent="0.35">
      <c r="A13" s="3" t="s">
        <v>11</v>
      </c>
      <c r="B13" s="6">
        <v>832574.53</v>
      </c>
      <c r="C13" s="6">
        <v>3514780.28</v>
      </c>
      <c r="D13" s="6">
        <v>292898.36</v>
      </c>
      <c r="E13" s="46">
        <f t="shared" si="1"/>
        <v>539676.17000000004</v>
      </c>
      <c r="F13" s="8">
        <f t="shared" si="2"/>
        <v>3221881.92</v>
      </c>
      <c r="H13" s="6">
        <v>654492.89</v>
      </c>
      <c r="I13" s="8">
        <f t="shared" si="0"/>
        <v>3221881.92</v>
      </c>
      <c r="J13" s="6">
        <v>292898.36</v>
      </c>
      <c r="K13" s="46">
        <f t="shared" si="3"/>
        <v>361594.53</v>
      </c>
      <c r="L13" s="6">
        <f t="shared" si="4"/>
        <v>2928983.56</v>
      </c>
      <c r="N13" s="6">
        <v>539549.18999999994</v>
      </c>
      <c r="O13" s="8">
        <f t="shared" si="5"/>
        <v>2928983.56</v>
      </c>
      <c r="P13" s="6">
        <v>292898.36</v>
      </c>
      <c r="Q13" s="46">
        <f t="shared" ref="Q13:Q18" si="38">+N13-P13</f>
        <v>246650.82999999996</v>
      </c>
      <c r="R13" s="6">
        <f t="shared" si="7"/>
        <v>2636085.2000000002</v>
      </c>
      <c r="T13" s="6">
        <v>361621.95</v>
      </c>
      <c r="U13" s="8">
        <f t="shared" si="8"/>
        <v>2636085.2000000002</v>
      </c>
      <c r="V13" s="6">
        <v>292898.36</v>
      </c>
      <c r="W13" s="46">
        <f t="shared" ref="W13:W18" si="39">+T13-V13</f>
        <v>68723.590000000026</v>
      </c>
      <c r="X13" s="6">
        <f t="shared" si="10"/>
        <v>2343186.8400000003</v>
      </c>
      <c r="Z13" s="6">
        <v>916200.14</v>
      </c>
      <c r="AA13" s="8">
        <f t="shared" si="11"/>
        <v>2343186.8400000003</v>
      </c>
      <c r="AB13" s="6">
        <v>292898.36</v>
      </c>
      <c r="AC13" s="46">
        <f t="shared" ref="AC13:AC18" si="40">+Z13-AB13</f>
        <v>623301.78</v>
      </c>
      <c r="AD13" s="6">
        <f t="shared" si="12"/>
        <v>2050288.4800000004</v>
      </c>
      <c r="AF13" s="6">
        <v>807016.33</v>
      </c>
      <c r="AG13" s="8">
        <f t="shared" si="13"/>
        <v>2050288.4800000004</v>
      </c>
      <c r="AH13" s="6">
        <v>292898.34999999998</v>
      </c>
      <c r="AI13" s="46">
        <f t="shared" ref="AI13:AI18" si="41">+AF13-AH13</f>
        <v>514117.98</v>
      </c>
      <c r="AJ13" s="6">
        <f t="shared" si="15"/>
        <v>1757390.1300000004</v>
      </c>
      <c r="AL13" s="6">
        <v>349007.88</v>
      </c>
      <c r="AM13" s="8">
        <f t="shared" si="16"/>
        <v>1757390.1300000004</v>
      </c>
      <c r="AN13" s="6">
        <v>292898.36</v>
      </c>
      <c r="AO13" s="46">
        <f t="shared" ref="AO13:AO18" si="42">+AL13-AN13</f>
        <v>56109.520000000019</v>
      </c>
      <c r="AP13" s="6">
        <f t="shared" si="18"/>
        <v>1464491.7700000005</v>
      </c>
      <c r="AR13" s="6">
        <v>423919.51</v>
      </c>
      <c r="AS13" s="8">
        <f t="shared" si="19"/>
        <v>1464491.7700000005</v>
      </c>
      <c r="AT13" s="6">
        <v>292898.34999999998</v>
      </c>
      <c r="AU13" s="46">
        <f t="shared" ref="AU13:AU18" si="43">+AR13-AT13</f>
        <v>131021.16000000003</v>
      </c>
      <c r="AV13" s="6">
        <f t="shared" si="21"/>
        <v>1171593.4200000004</v>
      </c>
      <c r="AX13" s="6">
        <v>330017.31</v>
      </c>
      <c r="AY13" s="8">
        <f t="shared" si="22"/>
        <v>1171593.4200000004</v>
      </c>
      <c r="AZ13" s="6">
        <v>292898.36</v>
      </c>
      <c r="BA13" s="46">
        <f t="shared" ref="BA13:BA18" si="44">+AX13-AZ13</f>
        <v>37118.950000000012</v>
      </c>
      <c r="BB13" s="6">
        <f t="shared" si="24"/>
        <v>878695.06000000041</v>
      </c>
      <c r="BD13" s="6"/>
      <c r="BE13" s="8">
        <f t="shared" si="25"/>
        <v>878695.06000000041</v>
      </c>
      <c r="BF13" s="6"/>
      <c r="BG13" s="46">
        <f t="shared" ref="BG13:BG18" si="45">+BD13-BF13</f>
        <v>0</v>
      </c>
      <c r="BH13" s="6">
        <f t="shared" si="27"/>
        <v>878695.06000000041</v>
      </c>
      <c r="BJ13" s="6">
        <v>639818.06000000006</v>
      </c>
      <c r="BK13" s="8">
        <f t="shared" si="28"/>
        <v>878695.06000000041</v>
      </c>
      <c r="BL13" s="6">
        <v>439347.53</v>
      </c>
      <c r="BM13" s="46">
        <f t="shared" ref="BM13:BM18" si="46">+BJ13-BL13</f>
        <v>200470.53000000003</v>
      </c>
      <c r="BN13" s="6">
        <f t="shared" si="36"/>
        <v>439347.53000000038</v>
      </c>
      <c r="BO13" s="111"/>
      <c r="BP13" s="6">
        <v>259889.56</v>
      </c>
      <c r="BQ13" s="8">
        <f t="shared" si="31"/>
        <v>439347.53000000038</v>
      </c>
      <c r="BR13" s="6">
        <v>259889.56</v>
      </c>
      <c r="BS13" s="46">
        <f t="shared" ref="BS13:BS18" si="47">+BP13-BR13</f>
        <v>0</v>
      </c>
      <c r="BT13" s="6">
        <f t="shared" si="37"/>
        <v>179457.97000000038</v>
      </c>
      <c r="BU13" s="105">
        <f t="shared" si="34"/>
        <v>2778785.04</v>
      </c>
    </row>
    <row r="14" spans="1:73" x14ac:dyDescent="0.35">
      <c r="A14" s="3" t="s">
        <v>12</v>
      </c>
      <c r="B14" s="6">
        <v>1731733.84</v>
      </c>
      <c r="C14" s="6">
        <v>5461198.2400000002</v>
      </c>
      <c r="D14" s="6">
        <v>455099.85</v>
      </c>
      <c r="E14" s="46">
        <f t="shared" si="1"/>
        <v>1276633.9900000002</v>
      </c>
      <c r="F14" s="8">
        <f t="shared" si="2"/>
        <v>5006098.3900000006</v>
      </c>
      <c r="H14" s="6">
        <v>1179518.8799999999</v>
      </c>
      <c r="I14" s="8">
        <f t="shared" si="0"/>
        <v>5006098.3900000006</v>
      </c>
      <c r="J14" s="6">
        <v>455099.85</v>
      </c>
      <c r="K14" s="46">
        <f t="shared" si="3"/>
        <v>724419.02999999991</v>
      </c>
      <c r="L14" s="6">
        <f t="shared" si="4"/>
        <v>4550998.540000001</v>
      </c>
      <c r="N14" s="6">
        <v>1354796.72</v>
      </c>
      <c r="O14" s="8">
        <f t="shared" si="5"/>
        <v>4550998.540000001</v>
      </c>
      <c r="P14" s="6">
        <v>455099.85</v>
      </c>
      <c r="Q14" s="46">
        <f t="shared" si="38"/>
        <v>899696.87</v>
      </c>
      <c r="R14" s="6">
        <f t="shared" si="7"/>
        <v>4095898.6900000009</v>
      </c>
      <c r="T14" s="6">
        <v>1452962.79</v>
      </c>
      <c r="U14" s="8">
        <f t="shared" si="8"/>
        <v>4095898.6900000009</v>
      </c>
      <c r="V14" s="6">
        <v>455099.85</v>
      </c>
      <c r="W14" s="46">
        <f t="shared" si="39"/>
        <v>997862.94000000006</v>
      </c>
      <c r="X14" s="6">
        <f t="shared" si="10"/>
        <v>3640798.8400000008</v>
      </c>
      <c r="Z14" s="6">
        <v>1201422.1200000001</v>
      </c>
      <c r="AA14" s="8">
        <f t="shared" si="11"/>
        <v>3640798.8400000008</v>
      </c>
      <c r="AB14" s="6">
        <v>455099.86</v>
      </c>
      <c r="AC14" s="46">
        <f t="shared" si="40"/>
        <v>746322.26000000013</v>
      </c>
      <c r="AD14" s="6">
        <f t="shared" si="12"/>
        <v>3185698.9800000009</v>
      </c>
      <c r="AF14" s="6">
        <v>1275840.32</v>
      </c>
      <c r="AG14" s="8">
        <f t="shared" si="13"/>
        <v>3185698.9800000009</v>
      </c>
      <c r="AH14" s="6">
        <v>455099.85</v>
      </c>
      <c r="AI14" s="46">
        <f t="shared" si="41"/>
        <v>820740.47000000009</v>
      </c>
      <c r="AJ14" s="6">
        <f t="shared" si="15"/>
        <v>2730599.1300000008</v>
      </c>
      <c r="AL14" s="6">
        <v>1055193.52</v>
      </c>
      <c r="AM14" s="8">
        <f t="shared" si="16"/>
        <v>2730599.1300000008</v>
      </c>
      <c r="AN14" s="6">
        <v>455099.86</v>
      </c>
      <c r="AO14" s="46">
        <f t="shared" si="42"/>
        <v>600093.66</v>
      </c>
      <c r="AP14" s="6">
        <f t="shared" si="18"/>
        <v>2275499.2700000009</v>
      </c>
      <c r="AR14" s="6">
        <v>1089523.57</v>
      </c>
      <c r="AS14" s="8">
        <f t="shared" si="19"/>
        <v>2275499.2700000009</v>
      </c>
      <c r="AT14" s="6">
        <v>455099.85</v>
      </c>
      <c r="AU14" s="46">
        <f t="shared" si="43"/>
        <v>634423.72000000009</v>
      </c>
      <c r="AV14" s="6">
        <f t="shared" si="21"/>
        <v>1820399.4200000009</v>
      </c>
      <c r="AX14" s="6">
        <v>1077398.18</v>
      </c>
      <c r="AY14" s="8">
        <f t="shared" si="22"/>
        <v>1820399.4200000009</v>
      </c>
      <c r="AZ14" s="6">
        <v>455099.86</v>
      </c>
      <c r="BA14" s="46">
        <f t="shared" si="44"/>
        <v>622298.31999999995</v>
      </c>
      <c r="BB14" s="6">
        <f t="shared" si="24"/>
        <v>1365299.560000001</v>
      </c>
      <c r="BD14" s="6">
        <v>1037414.63</v>
      </c>
      <c r="BE14" s="8">
        <f t="shared" si="25"/>
        <v>1365299.560000001</v>
      </c>
      <c r="BF14" s="6">
        <v>455099.85</v>
      </c>
      <c r="BG14" s="46">
        <f t="shared" si="45"/>
        <v>582314.78</v>
      </c>
      <c r="BH14" s="6">
        <f t="shared" si="27"/>
        <v>910199.71000000101</v>
      </c>
      <c r="BJ14" s="6">
        <v>994680.73</v>
      </c>
      <c r="BK14" s="8">
        <f t="shared" si="28"/>
        <v>910199.71000000101</v>
      </c>
      <c r="BL14" s="6">
        <v>455099.86</v>
      </c>
      <c r="BM14" s="46">
        <f t="shared" si="46"/>
        <v>539580.87</v>
      </c>
      <c r="BN14" s="6">
        <f t="shared" si="36"/>
        <v>455099.85000000102</v>
      </c>
      <c r="BO14" s="111"/>
      <c r="BP14" s="6">
        <v>814010.88</v>
      </c>
      <c r="BQ14" s="8">
        <f t="shared" si="31"/>
        <v>455099.85000000102</v>
      </c>
      <c r="BR14" s="6">
        <v>455099.85</v>
      </c>
      <c r="BS14" s="46">
        <f t="shared" si="47"/>
        <v>358911.03</v>
      </c>
      <c r="BT14" s="6">
        <f t="shared" si="37"/>
        <v>1.0477378964424133E-9</v>
      </c>
      <c r="BU14" s="105">
        <f t="shared" si="34"/>
        <v>8803297.9399999995</v>
      </c>
    </row>
    <row r="15" spans="1:73" x14ac:dyDescent="0.35">
      <c r="A15" s="3" t="s">
        <v>13</v>
      </c>
      <c r="B15" s="6">
        <v>317437.48</v>
      </c>
      <c r="C15" s="6">
        <v>1417351.64</v>
      </c>
      <c r="D15" s="6">
        <v>118112.64</v>
      </c>
      <c r="E15" s="46">
        <f t="shared" si="1"/>
        <v>199324.83999999997</v>
      </c>
      <c r="F15" s="8">
        <f t="shared" si="2"/>
        <v>1299239</v>
      </c>
      <c r="H15" s="6">
        <v>264525.2</v>
      </c>
      <c r="I15" s="8">
        <f>+F15</f>
        <v>1299239</v>
      </c>
      <c r="J15" s="6">
        <v>118112.64</v>
      </c>
      <c r="K15" s="46">
        <f t="shared" si="3"/>
        <v>146412.56</v>
      </c>
      <c r="L15" s="6">
        <f t="shared" si="4"/>
        <v>1181126.3600000001</v>
      </c>
      <c r="N15" s="6">
        <v>335994.94</v>
      </c>
      <c r="O15" s="8">
        <f t="shared" si="5"/>
        <v>1181126.3600000001</v>
      </c>
      <c r="P15" s="6">
        <v>118112.64</v>
      </c>
      <c r="Q15" s="46">
        <f t="shared" si="38"/>
        <v>217882.3</v>
      </c>
      <c r="R15" s="6">
        <f t="shared" si="7"/>
        <v>1063013.7200000002</v>
      </c>
      <c r="T15" s="6">
        <v>349001.03</v>
      </c>
      <c r="U15" s="8">
        <f t="shared" si="8"/>
        <v>1063013.7200000002</v>
      </c>
      <c r="V15" s="6">
        <v>118112.64</v>
      </c>
      <c r="W15" s="46">
        <f t="shared" si="39"/>
        <v>230888.39</v>
      </c>
      <c r="X15" s="6">
        <f t="shared" si="10"/>
        <v>944901.08000000019</v>
      </c>
      <c r="Z15" s="6">
        <v>375298.79</v>
      </c>
      <c r="AA15" s="8">
        <f t="shared" si="11"/>
        <v>944901.08000000019</v>
      </c>
      <c r="AB15" s="6">
        <v>118112.64</v>
      </c>
      <c r="AC15" s="46">
        <f t="shared" si="40"/>
        <v>257186.14999999997</v>
      </c>
      <c r="AD15" s="6">
        <f t="shared" si="12"/>
        <v>826788.44000000018</v>
      </c>
      <c r="AF15" s="6">
        <v>240778.18</v>
      </c>
      <c r="AG15" s="8">
        <f t="shared" si="13"/>
        <v>826788.44000000018</v>
      </c>
      <c r="AH15" s="6">
        <v>118112.63</v>
      </c>
      <c r="AI15" s="46">
        <f t="shared" si="41"/>
        <v>122665.54999999999</v>
      </c>
      <c r="AJ15" s="6">
        <f t="shared" si="15"/>
        <v>708675.81000000017</v>
      </c>
      <c r="AL15" s="6">
        <v>312390</v>
      </c>
      <c r="AM15" s="8">
        <f t="shared" si="16"/>
        <v>708675.81000000017</v>
      </c>
      <c r="AN15" s="6">
        <v>118112.64</v>
      </c>
      <c r="AO15" s="46">
        <f t="shared" si="42"/>
        <v>194277.36</v>
      </c>
      <c r="AP15" s="6">
        <f t="shared" si="18"/>
        <v>590563.17000000016</v>
      </c>
      <c r="AR15" s="6">
        <v>261213.96</v>
      </c>
      <c r="AS15" s="8">
        <f t="shared" si="19"/>
        <v>590563.17000000016</v>
      </c>
      <c r="AT15" s="6">
        <v>118112.63</v>
      </c>
      <c r="AU15" s="46">
        <f t="shared" si="43"/>
        <v>143101.32999999999</v>
      </c>
      <c r="AV15" s="6">
        <f t="shared" si="21"/>
        <v>472450.54000000015</v>
      </c>
      <c r="AX15" s="6">
        <v>297757.14</v>
      </c>
      <c r="AY15" s="8">
        <f t="shared" si="22"/>
        <v>472450.54000000015</v>
      </c>
      <c r="AZ15" s="6">
        <v>118112.64</v>
      </c>
      <c r="BA15" s="46">
        <f t="shared" si="44"/>
        <v>179644.5</v>
      </c>
      <c r="BB15" s="6">
        <f t="shared" si="24"/>
        <v>354337.90000000014</v>
      </c>
      <c r="BD15" s="6">
        <v>268380.34999999998</v>
      </c>
      <c r="BE15" s="8">
        <f t="shared" si="25"/>
        <v>354337.90000000014</v>
      </c>
      <c r="BF15" s="6">
        <v>118112.63</v>
      </c>
      <c r="BG15" s="46">
        <f t="shared" si="45"/>
        <v>150267.71999999997</v>
      </c>
      <c r="BH15" s="6">
        <f t="shared" si="27"/>
        <v>236225.27000000014</v>
      </c>
      <c r="BJ15" s="6">
        <v>264425.26</v>
      </c>
      <c r="BK15" s="8">
        <f t="shared" si="28"/>
        <v>236225.27000000014</v>
      </c>
      <c r="BL15" s="6">
        <v>118112.64</v>
      </c>
      <c r="BM15" s="46">
        <f t="shared" si="46"/>
        <v>146312.62</v>
      </c>
      <c r="BN15" s="6">
        <f t="shared" si="36"/>
        <v>118112.63000000014</v>
      </c>
      <c r="BO15" s="111"/>
      <c r="BP15" s="6"/>
      <c r="BQ15" s="8">
        <f t="shared" si="31"/>
        <v>118112.63000000014</v>
      </c>
      <c r="BR15" s="6"/>
      <c r="BS15" s="46">
        <f t="shared" si="47"/>
        <v>0</v>
      </c>
      <c r="BT15" s="6">
        <f t="shared" si="37"/>
        <v>118112.63000000014</v>
      </c>
      <c r="BU15" s="105">
        <f t="shared" si="34"/>
        <v>1987963.3199999998</v>
      </c>
    </row>
    <row r="16" spans="1:73" x14ac:dyDescent="0.35">
      <c r="A16" s="4" t="s">
        <v>14</v>
      </c>
      <c r="B16" s="6">
        <v>1240426.1299999999</v>
      </c>
      <c r="C16" s="6">
        <v>4805628.25</v>
      </c>
      <c r="D16" s="6">
        <v>400469.02</v>
      </c>
      <c r="E16" s="46">
        <f t="shared" si="1"/>
        <v>839957.10999999987</v>
      </c>
      <c r="F16" s="8">
        <f t="shared" si="2"/>
        <v>4405159.2300000004</v>
      </c>
      <c r="H16" s="6">
        <v>841466.97</v>
      </c>
      <c r="I16" s="8">
        <f t="shared" si="0"/>
        <v>4405159.2300000004</v>
      </c>
      <c r="J16" s="6">
        <v>400469.02</v>
      </c>
      <c r="K16" s="46">
        <f t="shared" si="3"/>
        <v>440997.94999999995</v>
      </c>
      <c r="L16" s="6">
        <f t="shared" si="4"/>
        <v>4004690.2100000004</v>
      </c>
      <c r="N16" s="6">
        <v>895052.97</v>
      </c>
      <c r="O16" s="8">
        <f t="shared" si="5"/>
        <v>4004690.2100000004</v>
      </c>
      <c r="P16" s="6">
        <v>400469.02</v>
      </c>
      <c r="Q16" s="46">
        <f t="shared" si="38"/>
        <v>494583.94999999995</v>
      </c>
      <c r="R16" s="6">
        <f t="shared" si="7"/>
        <v>3604221.1900000004</v>
      </c>
      <c r="T16" s="6">
        <v>977931.94</v>
      </c>
      <c r="U16" s="8">
        <f t="shared" si="8"/>
        <v>3604221.1900000004</v>
      </c>
      <c r="V16" s="6">
        <v>400469.02</v>
      </c>
      <c r="W16" s="46">
        <f t="shared" si="39"/>
        <v>577462.91999999993</v>
      </c>
      <c r="X16" s="6">
        <f t="shared" si="10"/>
        <v>3203752.1700000004</v>
      </c>
      <c r="Z16" s="6">
        <v>638329.30000000005</v>
      </c>
      <c r="AA16" s="8">
        <f t="shared" si="11"/>
        <v>3203752.1700000004</v>
      </c>
      <c r="AB16" s="6">
        <v>400469.02</v>
      </c>
      <c r="AC16" s="46">
        <f t="shared" si="40"/>
        <v>237860.28000000003</v>
      </c>
      <c r="AD16" s="6">
        <f t="shared" si="12"/>
        <v>2803283.1500000004</v>
      </c>
      <c r="AF16" s="113">
        <v>1177997.9099999999</v>
      </c>
      <c r="AG16" s="113">
        <f t="shared" si="13"/>
        <v>2803283.1500000004</v>
      </c>
      <c r="AH16" s="113">
        <v>400469.02</v>
      </c>
      <c r="AI16" s="114">
        <f>+AF16-AH16</f>
        <v>777528.8899999999</v>
      </c>
      <c r="AJ16" s="113">
        <f t="shared" si="15"/>
        <v>2402814.1300000004</v>
      </c>
      <c r="AK16" s="115"/>
      <c r="AL16" s="113">
        <v>779052.12</v>
      </c>
      <c r="AM16" s="113">
        <f t="shared" si="16"/>
        <v>2402814.1300000004</v>
      </c>
      <c r="AN16" s="113">
        <v>400469.02</v>
      </c>
      <c r="AO16" s="114">
        <f t="shared" si="42"/>
        <v>378583.1</v>
      </c>
      <c r="AP16" s="113">
        <f t="shared" si="18"/>
        <v>2002345.1100000003</v>
      </c>
      <c r="AR16" s="6">
        <v>922799.72</v>
      </c>
      <c r="AS16" s="8">
        <f>+AP16</f>
        <v>2002345.1100000003</v>
      </c>
      <c r="AT16" s="6">
        <v>400469.02</v>
      </c>
      <c r="AU16" s="46">
        <f t="shared" si="43"/>
        <v>522330.69999999995</v>
      </c>
      <c r="AV16" s="6">
        <f t="shared" si="21"/>
        <v>1601876.0900000003</v>
      </c>
      <c r="AX16" s="6">
        <v>850930.03</v>
      </c>
      <c r="AY16" s="8">
        <f t="shared" si="22"/>
        <v>1601876.0900000003</v>
      </c>
      <c r="AZ16" s="6">
        <v>400469.02</v>
      </c>
      <c r="BA16" s="46">
        <f t="shared" si="44"/>
        <v>450461.01</v>
      </c>
      <c r="BB16" s="6">
        <f t="shared" si="24"/>
        <v>1201407.0700000003</v>
      </c>
      <c r="BD16" s="6">
        <v>696518.05</v>
      </c>
      <c r="BE16" s="8">
        <f t="shared" si="25"/>
        <v>1201407.0700000003</v>
      </c>
      <c r="BF16" s="6">
        <v>400469.02</v>
      </c>
      <c r="BG16" s="46">
        <f t="shared" si="45"/>
        <v>296049.03000000003</v>
      </c>
      <c r="BH16" s="6">
        <f t="shared" si="27"/>
        <v>800938.05000000028</v>
      </c>
      <c r="BJ16" s="6">
        <v>790181.38</v>
      </c>
      <c r="BK16" s="8">
        <f t="shared" si="28"/>
        <v>800938.05000000028</v>
      </c>
      <c r="BL16" s="6">
        <v>400469.03</v>
      </c>
      <c r="BM16" s="46">
        <f t="shared" si="46"/>
        <v>389712.35</v>
      </c>
      <c r="BN16" s="6">
        <f t="shared" si="36"/>
        <v>400469.02000000025</v>
      </c>
      <c r="BO16" s="111"/>
      <c r="BP16" s="6">
        <v>867857.93</v>
      </c>
      <c r="BQ16" s="8">
        <f t="shared" si="31"/>
        <v>400469.02000000025</v>
      </c>
      <c r="BR16" s="6">
        <v>400469.02</v>
      </c>
      <c r="BS16" s="46">
        <f t="shared" si="47"/>
        <v>467388.91000000003</v>
      </c>
      <c r="BT16" s="6">
        <f t="shared" si="37"/>
        <v>0</v>
      </c>
      <c r="BU16" s="105">
        <f t="shared" si="34"/>
        <v>5872916.1999999993</v>
      </c>
    </row>
    <row r="17" spans="1:73" x14ac:dyDescent="0.35">
      <c r="A17" s="4" t="s">
        <v>15</v>
      </c>
      <c r="B17" s="6">
        <v>945860.79</v>
      </c>
      <c r="C17" s="6">
        <v>3999493.74</v>
      </c>
      <c r="D17" s="6">
        <v>333291.15000000002</v>
      </c>
      <c r="E17" s="46">
        <f t="shared" si="1"/>
        <v>612569.64</v>
      </c>
      <c r="F17" s="8">
        <f t="shared" si="2"/>
        <v>3666202.5900000003</v>
      </c>
      <c r="H17" s="6">
        <v>449208.93</v>
      </c>
      <c r="I17" s="8">
        <f t="shared" si="0"/>
        <v>3666202.5900000003</v>
      </c>
      <c r="J17" s="6">
        <v>333291.14</v>
      </c>
      <c r="K17" s="46">
        <f t="shared" si="3"/>
        <v>115917.78999999998</v>
      </c>
      <c r="L17" s="6">
        <f t="shared" si="4"/>
        <v>3332911.45</v>
      </c>
      <c r="N17" s="6">
        <v>395875.32</v>
      </c>
      <c r="O17" s="8">
        <f t="shared" si="5"/>
        <v>3332911.45</v>
      </c>
      <c r="P17" s="6">
        <v>333291.15000000002</v>
      </c>
      <c r="Q17" s="46">
        <f t="shared" si="38"/>
        <v>62584.169999999984</v>
      </c>
      <c r="R17" s="6">
        <f t="shared" si="7"/>
        <v>2999620.3000000003</v>
      </c>
      <c r="T17" s="6">
        <v>534508.72</v>
      </c>
      <c r="U17" s="8">
        <f t="shared" si="8"/>
        <v>2999620.3000000003</v>
      </c>
      <c r="V17" s="6">
        <v>333291.14</v>
      </c>
      <c r="W17" s="46">
        <f t="shared" si="39"/>
        <v>201217.57999999996</v>
      </c>
      <c r="X17" s="6">
        <f t="shared" si="10"/>
        <v>2666329.16</v>
      </c>
      <c r="Z17" s="6">
        <v>524297.12</v>
      </c>
      <c r="AA17" s="8">
        <f t="shared" si="11"/>
        <v>2666329.16</v>
      </c>
      <c r="AB17" s="6">
        <v>333291.15000000002</v>
      </c>
      <c r="AC17" s="46">
        <f t="shared" si="40"/>
        <v>191005.96999999997</v>
      </c>
      <c r="AD17" s="6">
        <f t="shared" si="12"/>
        <v>2333038.0100000002</v>
      </c>
      <c r="AF17" s="6">
        <v>220716.99</v>
      </c>
      <c r="AG17" s="8">
        <f t="shared" si="13"/>
        <v>2333038.0100000002</v>
      </c>
      <c r="AH17" s="6">
        <v>220716.99</v>
      </c>
      <c r="AI17" s="46">
        <f t="shared" si="41"/>
        <v>0</v>
      </c>
      <c r="AJ17" s="6">
        <f t="shared" si="15"/>
        <v>2112321.0200000005</v>
      </c>
      <c r="AL17" s="6">
        <v>473054.97</v>
      </c>
      <c r="AM17" s="8">
        <f t="shared" si="16"/>
        <v>2112321.0200000005</v>
      </c>
      <c r="AN17" s="6">
        <v>352053.5</v>
      </c>
      <c r="AO17" s="46">
        <f t="shared" si="42"/>
        <v>121001.46999999997</v>
      </c>
      <c r="AP17" s="6">
        <f t="shared" si="18"/>
        <v>1760267.5200000005</v>
      </c>
      <c r="AR17" s="6">
        <v>556367.22</v>
      </c>
      <c r="AS17" s="8">
        <f t="shared" si="19"/>
        <v>1760267.5200000005</v>
      </c>
      <c r="AT17" s="6">
        <v>352053.5</v>
      </c>
      <c r="AU17" s="46">
        <f t="shared" si="43"/>
        <v>204313.71999999997</v>
      </c>
      <c r="AV17" s="116">
        <f t="shared" si="21"/>
        <v>1408214.0200000005</v>
      </c>
      <c r="AX17" s="6">
        <v>282766.08000000002</v>
      </c>
      <c r="AY17" s="8">
        <f t="shared" si="22"/>
        <v>1408214.0200000005</v>
      </c>
      <c r="AZ17" s="6">
        <v>278534.40000000002</v>
      </c>
      <c r="BA17" s="46">
        <f t="shared" si="44"/>
        <v>4231.679999999993</v>
      </c>
      <c r="BB17" s="116">
        <f t="shared" si="24"/>
        <v>1129679.6200000006</v>
      </c>
      <c r="BD17" s="6">
        <v>376364.52</v>
      </c>
      <c r="BE17" s="8">
        <f t="shared" si="25"/>
        <v>1129679.6200000006</v>
      </c>
      <c r="BF17" s="6">
        <v>376364.52</v>
      </c>
      <c r="BG17" s="46">
        <f t="shared" si="45"/>
        <v>0</v>
      </c>
      <c r="BH17" s="6">
        <f t="shared" si="27"/>
        <v>753315.10000000056</v>
      </c>
      <c r="BJ17" s="6">
        <v>543955.79</v>
      </c>
      <c r="BK17" s="8">
        <f t="shared" si="28"/>
        <v>753315.10000000056</v>
      </c>
      <c r="BL17" s="6">
        <v>376657.55</v>
      </c>
      <c r="BM17" s="46">
        <f t="shared" si="46"/>
        <v>167298.24000000005</v>
      </c>
      <c r="BN17" s="6">
        <f t="shared" si="36"/>
        <v>376657.55000000057</v>
      </c>
      <c r="BO17" s="111"/>
      <c r="BP17" s="6">
        <v>197166.79</v>
      </c>
      <c r="BQ17" s="8">
        <f t="shared" si="31"/>
        <v>376657.55000000057</v>
      </c>
      <c r="BR17" s="6">
        <v>197166.79</v>
      </c>
      <c r="BS17" s="46">
        <f t="shared" si="47"/>
        <v>0</v>
      </c>
      <c r="BT17" s="6">
        <f t="shared" si="37"/>
        <v>179490.76000000056</v>
      </c>
      <c r="BU17" s="105">
        <f t="shared" si="34"/>
        <v>1680140.2599999998</v>
      </c>
    </row>
    <row r="18" spans="1:73" x14ac:dyDescent="0.35">
      <c r="A18" s="3" t="s">
        <v>16</v>
      </c>
      <c r="B18" s="6">
        <v>532513.39</v>
      </c>
      <c r="C18" s="6">
        <v>3584012.07</v>
      </c>
      <c r="D18" s="6">
        <v>298667.67</v>
      </c>
      <c r="E18" s="46">
        <f t="shared" si="1"/>
        <v>233845.72000000003</v>
      </c>
      <c r="F18" s="8">
        <f t="shared" si="2"/>
        <v>3285344.4</v>
      </c>
      <c r="H18" s="6">
        <v>408870.32</v>
      </c>
      <c r="I18" s="8">
        <f t="shared" si="0"/>
        <v>3285344.4</v>
      </c>
      <c r="J18" s="6">
        <v>298667.67</v>
      </c>
      <c r="K18" s="46">
        <f t="shared" si="3"/>
        <v>110202.65000000002</v>
      </c>
      <c r="L18" s="6">
        <f t="shared" si="4"/>
        <v>2986676.73</v>
      </c>
      <c r="N18" s="6">
        <v>329611.11</v>
      </c>
      <c r="O18" s="8">
        <f t="shared" si="5"/>
        <v>2986676.73</v>
      </c>
      <c r="P18" s="6">
        <v>298667.67</v>
      </c>
      <c r="Q18" s="46">
        <f t="shared" si="38"/>
        <v>30943.440000000002</v>
      </c>
      <c r="R18" s="6">
        <f t="shared" si="7"/>
        <v>2688009.06</v>
      </c>
      <c r="T18" s="6">
        <v>319087.46999999997</v>
      </c>
      <c r="U18" s="8">
        <f t="shared" si="8"/>
        <v>2688009.06</v>
      </c>
      <c r="V18" s="6">
        <v>298667.67</v>
      </c>
      <c r="W18" s="46">
        <f t="shared" si="39"/>
        <v>20419.799999999988</v>
      </c>
      <c r="X18" s="6">
        <f t="shared" si="10"/>
        <v>2389341.39</v>
      </c>
      <c r="Z18" s="6">
        <v>352302.93</v>
      </c>
      <c r="AA18" s="8">
        <f t="shared" si="11"/>
        <v>2389341.39</v>
      </c>
      <c r="AB18" s="6">
        <v>298667.67</v>
      </c>
      <c r="AC18" s="46">
        <f t="shared" si="40"/>
        <v>53635.260000000009</v>
      </c>
      <c r="AD18" s="6">
        <f t="shared" si="12"/>
        <v>2090673.7200000002</v>
      </c>
      <c r="AF18" s="6">
        <v>569297.55000000005</v>
      </c>
      <c r="AG18" s="8">
        <f t="shared" si="13"/>
        <v>2090673.7200000002</v>
      </c>
      <c r="AH18" s="6">
        <v>298667.67</v>
      </c>
      <c r="AI18" s="46">
        <f t="shared" si="41"/>
        <v>270629.88000000006</v>
      </c>
      <c r="AJ18" s="6">
        <f t="shared" si="15"/>
        <v>1792006.0500000003</v>
      </c>
      <c r="AL18" s="6">
        <v>407848.96000000002</v>
      </c>
      <c r="AM18" s="8">
        <f t="shared" si="16"/>
        <v>1792006.0500000003</v>
      </c>
      <c r="AN18" s="6">
        <v>298667.68</v>
      </c>
      <c r="AO18" s="46">
        <f t="shared" si="42"/>
        <v>109181.28000000003</v>
      </c>
      <c r="AP18" s="6">
        <f t="shared" si="18"/>
        <v>1493338.3700000003</v>
      </c>
      <c r="AR18" s="6">
        <v>402247.91</v>
      </c>
      <c r="AS18" s="8">
        <f t="shared" si="19"/>
        <v>1493338.3700000003</v>
      </c>
      <c r="AT18" s="6">
        <v>298667.67</v>
      </c>
      <c r="AU18" s="46">
        <f t="shared" si="43"/>
        <v>103580.23999999999</v>
      </c>
      <c r="AV18" s="6">
        <f t="shared" si="21"/>
        <v>1194670.7000000004</v>
      </c>
      <c r="AX18" s="6">
        <v>281725.84000000003</v>
      </c>
      <c r="AY18" s="8">
        <f t="shared" si="22"/>
        <v>1194670.7000000004</v>
      </c>
      <c r="AZ18" s="6">
        <v>266637.52</v>
      </c>
      <c r="BA18" s="46">
        <f t="shared" si="44"/>
        <v>15088.320000000007</v>
      </c>
      <c r="BB18" s="6">
        <f t="shared" si="24"/>
        <v>928033.1800000004</v>
      </c>
      <c r="BD18" s="6">
        <v>288377.19</v>
      </c>
      <c r="BE18" s="8">
        <f t="shared" si="25"/>
        <v>928033.1800000004</v>
      </c>
      <c r="BF18" s="6">
        <v>288377.19</v>
      </c>
      <c r="BG18" s="46">
        <f t="shared" si="45"/>
        <v>0</v>
      </c>
      <c r="BH18" s="6">
        <f t="shared" si="27"/>
        <v>639655.99000000046</v>
      </c>
      <c r="BJ18" s="6">
        <v>232661.16</v>
      </c>
      <c r="BK18" s="8">
        <f t="shared" si="28"/>
        <v>639655.99000000046</v>
      </c>
      <c r="BL18" s="6">
        <v>232661.16</v>
      </c>
      <c r="BM18" s="46">
        <f t="shared" si="46"/>
        <v>0</v>
      </c>
      <c r="BN18" s="6">
        <f t="shared" si="36"/>
        <v>406994.83000000042</v>
      </c>
      <c r="BO18" s="111"/>
      <c r="BP18" s="6">
        <v>143711.73000000001</v>
      </c>
      <c r="BQ18" s="8">
        <f t="shared" si="31"/>
        <v>406994.83000000042</v>
      </c>
      <c r="BR18" s="6">
        <v>143711.73000000001</v>
      </c>
      <c r="BS18" s="46">
        <f t="shared" si="47"/>
        <v>0</v>
      </c>
      <c r="BT18" s="6">
        <f t="shared" si="37"/>
        <v>263283.10000000044</v>
      </c>
      <c r="BU18" s="105">
        <f t="shared" si="34"/>
        <v>947526.59000000008</v>
      </c>
    </row>
    <row r="19" spans="1:73" s="11" customFormat="1" x14ac:dyDescent="0.35">
      <c r="B19" s="12">
        <f>SUM(B3:B18)</f>
        <v>57411716.750000015</v>
      </c>
      <c r="C19" s="12">
        <f t="shared" ref="C19:F19" si="48">SUM(C3:C18)</f>
        <v>261316223.31</v>
      </c>
      <c r="D19" s="12">
        <f t="shared" si="48"/>
        <v>21776351.949999999</v>
      </c>
      <c r="E19" s="47">
        <f t="shared" si="48"/>
        <v>35635364.800000004</v>
      </c>
      <c r="F19" s="13">
        <f t="shared" si="48"/>
        <v>239539871.35999998</v>
      </c>
      <c r="H19" s="14">
        <f>SUM(H3:H18)</f>
        <v>49269827.07</v>
      </c>
      <c r="I19" s="15">
        <f t="shared" ref="I19:L19" si="49">SUM(I3:I18)</f>
        <v>239539871.35999998</v>
      </c>
      <c r="J19" s="14">
        <f t="shared" si="49"/>
        <v>21776351.930000003</v>
      </c>
      <c r="K19" s="47">
        <f t="shared" si="49"/>
        <v>27493475.139999997</v>
      </c>
      <c r="L19" s="14">
        <f t="shared" si="49"/>
        <v>217763519.43000001</v>
      </c>
      <c r="N19" s="14">
        <f>SUM(N3:N18)</f>
        <v>31880127.370000001</v>
      </c>
      <c r="O19" s="15">
        <f t="shared" ref="O19" si="50">SUM(O3:O18)</f>
        <v>217763519.43000001</v>
      </c>
      <c r="P19" s="14">
        <f t="shared" ref="P19" si="51">SUM(P3:P18)</f>
        <v>21776351.960000001</v>
      </c>
      <c r="Q19" s="47">
        <f t="shared" ref="Q19" si="52">SUM(Q3:Q18)</f>
        <v>10103775.41</v>
      </c>
      <c r="R19" s="14">
        <f t="shared" ref="R19" si="53">SUM(R3:R18)</f>
        <v>195987167.46999994</v>
      </c>
      <c r="T19" s="14">
        <f>SUM(T3:T18)</f>
        <v>43675364.020000003</v>
      </c>
      <c r="U19" s="15">
        <f t="shared" ref="U19:X19" si="54">SUM(U3:U18)</f>
        <v>195987167.46999994</v>
      </c>
      <c r="V19" s="14">
        <f t="shared" si="54"/>
        <v>21776351.930000003</v>
      </c>
      <c r="W19" s="47">
        <f t="shared" si="54"/>
        <v>21899012.09</v>
      </c>
      <c r="X19" s="14">
        <f t="shared" si="54"/>
        <v>174210815.53999999</v>
      </c>
      <c r="Z19" s="14">
        <f>SUM(Z3:Z18)</f>
        <v>46442466.399999991</v>
      </c>
      <c r="AA19" s="15">
        <f t="shared" ref="AA19:AD19" si="55">SUM(AA3:AA18)</f>
        <v>174210815.53999999</v>
      </c>
      <c r="AB19" s="14">
        <f t="shared" si="55"/>
        <v>20379230.550000001</v>
      </c>
      <c r="AC19" s="47">
        <f t="shared" si="55"/>
        <v>26063235.850000001</v>
      </c>
      <c r="AD19" s="14">
        <f t="shared" si="55"/>
        <v>153831584.98999992</v>
      </c>
      <c r="AF19" s="14">
        <f>SUM(AF3:AF18)</f>
        <v>42086007.18</v>
      </c>
      <c r="AG19" s="15">
        <f t="shared" ref="AG19:AJ19" si="56">SUM(AG3:AG18)</f>
        <v>153831584.98999992</v>
      </c>
      <c r="AH19" s="14">
        <f t="shared" si="56"/>
        <v>21678944.720000003</v>
      </c>
      <c r="AI19" s="47">
        <f t="shared" si="56"/>
        <v>20407062.459999997</v>
      </c>
      <c r="AJ19" s="14">
        <f t="shared" si="56"/>
        <v>132152640.26999992</v>
      </c>
      <c r="AL19" s="14">
        <f>SUM(AL3:AL18)</f>
        <v>43405988.510000005</v>
      </c>
      <c r="AM19" s="15">
        <f t="shared" ref="AM19:AP19" si="57">SUM(AM3:AM18)</f>
        <v>132152640.26999992</v>
      </c>
      <c r="AN19" s="14">
        <f t="shared" si="57"/>
        <v>22025440.079999998</v>
      </c>
      <c r="AO19" s="47">
        <f t="shared" si="57"/>
        <v>21380548.43</v>
      </c>
      <c r="AP19" s="14">
        <f t="shared" si="57"/>
        <v>110127200.18999995</v>
      </c>
      <c r="AR19" s="14">
        <f>SUM(AR3:AR18)</f>
        <v>44359715.139999993</v>
      </c>
      <c r="AS19" s="15">
        <f t="shared" ref="AS19:AV19" si="58">SUM(AS3:AS18)</f>
        <v>110127200.18999995</v>
      </c>
      <c r="AT19" s="14">
        <f t="shared" si="58"/>
        <v>22025440.000000004</v>
      </c>
      <c r="AU19" s="47">
        <f t="shared" si="58"/>
        <v>22334275.139999997</v>
      </c>
      <c r="AV19" s="14">
        <f t="shared" si="58"/>
        <v>88101760.189999998</v>
      </c>
      <c r="AX19" s="14">
        <f>SUM(AX3:AX18)</f>
        <v>47602845.399999991</v>
      </c>
      <c r="AY19" s="15">
        <f t="shared" ref="AY19:BB19" si="59">SUM(AY3:AY18)</f>
        <v>88101760.189999998</v>
      </c>
      <c r="AZ19" s="14">
        <f t="shared" si="59"/>
        <v>21919890.829999994</v>
      </c>
      <c r="BA19" s="47">
        <f t="shared" si="59"/>
        <v>25682954.570000004</v>
      </c>
      <c r="BB19" s="14">
        <f t="shared" si="59"/>
        <v>66181869.359999962</v>
      </c>
      <c r="BD19" s="14">
        <f>SUM(BD3:BD18)</f>
        <v>37762814.239999995</v>
      </c>
      <c r="BE19" s="15">
        <f t="shared" ref="BE19:BH19" si="60">SUM(BE3:BE18)</f>
        <v>66181869.359999962</v>
      </c>
      <c r="BF19" s="14">
        <f t="shared" si="60"/>
        <v>21634823.160000004</v>
      </c>
      <c r="BG19" s="47">
        <f t="shared" si="60"/>
        <v>16127991.080000002</v>
      </c>
      <c r="BH19" s="14">
        <f t="shared" si="60"/>
        <v>44547046.199999973</v>
      </c>
      <c r="BJ19" s="14">
        <f>SUM(BJ3:BJ18)</f>
        <v>45684901.890000001</v>
      </c>
      <c r="BK19" s="15">
        <f t="shared" ref="BK19:BN19" si="61">SUM(BK3:BK18)</f>
        <v>44547046.199999973</v>
      </c>
      <c r="BL19" s="14">
        <f t="shared" si="61"/>
        <v>22186356.32</v>
      </c>
      <c r="BM19" s="47">
        <f t="shared" si="61"/>
        <v>23498545.570000004</v>
      </c>
      <c r="BN19" s="14">
        <f t="shared" si="61"/>
        <v>22360689.879999977</v>
      </c>
      <c r="BO19" s="108"/>
      <c r="BP19" s="14">
        <f>SUM(BP3:BP18)</f>
        <v>43097020.600000001</v>
      </c>
      <c r="BQ19" s="15">
        <f t="shared" ref="BQ19:BT19" si="62">SUM(BQ3:BQ18)</f>
        <v>22360689.879999977</v>
      </c>
      <c r="BR19" s="14">
        <f t="shared" si="62"/>
        <v>21620345.420000002</v>
      </c>
      <c r="BS19" s="47">
        <f t="shared" si="62"/>
        <v>21476675.180000003</v>
      </c>
      <c r="BT19" s="14">
        <f t="shared" si="62"/>
        <v>740344.45999997144</v>
      </c>
      <c r="BU19" s="105">
        <f t="shared" si="34"/>
        <v>272102915.71999997</v>
      </c>
    </row>
    <row r="20" spans="1:73" x14ac:dyDescent="0.35">
      <c r="BU20" s="106"/>
    </row>
  </sheetData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" sqref="G1"/>
    </sheetView>
  </sheetViews>
  <sheetFormatPr defaultRowHeight="21" x14ac:dyDescent="0.35"/>
  <cols>
    <col min="1" max="2" width="9" style="32"/>
    <col min="3" max="3" width="21.5" style="32" customWidth="1"/>
    <col min="4" max="4" width="13.625" style="32" hidden="1" customWidth="1"/>
    <col min="5" max="5" width="33.5" style="32" hidden="1" customWidth="1"/>
    <col min="6" max="6" width="9" style="32"/>
    <col min="7" max="8" width="9" style="33"/>
    <col min="9" max="10" width="10.125" style="18" bestFit="1" customWidth="1"/>
    <col min="11" max="16384" width="9" style="18"/>
  </cols>
  <sheetData>
    <row r="1" spans="1:18" x14ac:dyDescent="0.35">
      <c r="A1" s="16" t="s">
        <v>24</v>
      </c>
      <c r="B1" s="16" t="s">
        <v>25</v>
      </c>
      <c r="C1" s="16" t="s">
        <v>26</v>
      </c>
      <c r="D1" s="16" t="s">
        <v>27</v>
      </c>
      <c r="E1" s="16" t="s">
        <v>28</v>
      </c>
      <c r="F1" s="17" t="s">
        <v>29</v>
      </c>
      <c r="G1" s="43" t="s">
        <v>30</v>
      </c>
      <c r="H1" s="44"/>
    </row>
    <row r="2" spans="1:18" ht="22.5" x14ac:dyDescent="0.35">
      <c r="A2" s="19"/>
      <c r="B2" s="19"/>
      <c r="C2" s="19"/>
      <c r="D2" s="34" t="s">
        <v>125</v>
      </c>
      <c r="E2" s="19"/>
      <c r="F2" s="17"/>
      <c r="G2" s="58">
        <v>22555</v>
      </c>
      <c r="H2" s="58">
        <v>22586</v>
      </c>
      <c r="I2" s="58">
        <v>22616</v>
      </c>
      <c r="J2" s="58">
        <v>22647</v>
      </c>
      <c r="K2" s="58">
        <v>22678</v>
      </c>
      <c r="L2" s="58">
        <v>22706</v>
      </c>
      <c r="M2" s="58">
        <v>22737</v>
      </c>
      <c r="N2" s="58">
        <v>22767</v>
      </c>
      <c r="O2" s="58">
        <v>22798</v>
      </c>
      <c r="P2" s="58">
        <v>22828</v>
      </c>
      <c r="Q2" s="58">
        <v>22859</v>
      </c>
      <c r="R2" s="58">
        <v>22890</v>
      </c>
    </row>
    <row r="3" spans="1:18" hidden="1" x14ac:dyDescent="0.35">
      <c r="A3" s="21" t="s">
        <v>31</v>
      </c>
      <c r="B3" s="22" t="s">
        <v>32</v>
      </c>
      <c r="C3" s="22" t="s">
        <v>33</v>
      </c>
      <c r="D3" s="22" t="s">
        <v>34</v>
      </c>
      <c r="E3" s="22" t="s">
        <v>35</v>
      </c>
      <c r="F3" s="23">
        <v>1.1000000000000001</v>
      </c>
      <c r="G3" s="20"/>
      <c r="H3" s="20"/>
      <c r="I3" s="45"/>
      <c r="J3" s="45"/>
      <c r="K3" s="45"/>
      <c r="L3" s="45"/>
    </row>
    <row r="4" spans="1:18" ht="38.25" hidden="1" x14ac:dyDescent="0.35">
      <c r="A4" s="24"/>
      <c r="B4" s="25" t="s">
        <v>36</v>
      </c>
      <c r="C4" s="25" t="s">
        <v>37</v>
      </c>
      <c r="D4" s="25" t="s">
        <v>34</v>
      </c>
      <c r="E4" s="25" t="s">
        <v>38</v>
      </c>
      <c r="F4" s="23">
        <v>1.2</v>
      </c>
      <c r="G4" s="20"/>
      <c r="H4" s="20"/>
      <c r="I4" s="45"/>
      <c r="J4" s="45"/>
      <c r="K4" s="45"/>
      <c r="L4" s="45"/>
    </row>
    <row r="5" spans="1:18" ht="38.25" hidden="1" x14ac:dyDescent="0.35">
      <c r="A5" s="24"/>
      <c r="B5" s="25" t="s">
        <v>39</v>
      </c>
      <c r="C5" s="25" t="s">
        <v>40</v>
      </c>
      <c r="D5" s="25" t="s">
        <v>34</v>
      </c>
      <c r="E5" s="25" t="s">
        <v>38</v>
      </c>
      <c r="F5" s="23">
        <v>1.1000000000000001</v>
      </c>
      <c r="G5" s="20"/>
      <c r="H5" s="20"/>
      <c r="I5" s="45"/>
      <c r="J5" s="45"/>
      <c r="K5" s="45"/>
      <c r="L5" s="45"/>
    </row>
    <row r="6" spans="1:18" ht="38.25" hidden="1" x14ac:dyDescent="0.35">
      <c r="A6" s="24"/>
      <c r="B6" s="25" t="s">
        <v>41</v>
      </c>
      <c r="C6" s="25" t="s">
        <v>42</v>
      </c>
      <c r="D6" s="25" t="s">
        <v>34</v>
      </c>
      <c r="E6" s="25" t="s">
        <v>38</v>
      </c>
      <c r="F6" s="23">
        <v>1.1000000000000001</v>
      </c>
      <c r="G6" s="20"/>
      <c r="H6" s="20"/>
      <c r="I6" s="45"/>
      <c r="J6" s="45"/>
      <c r="K6" s="45"/>
      <c r="L6" s="45"/>
    </row>
    <row r="7" spans="1:18" ht="38.25" hidden="1" x14ac:dyDescent="0.35">
      <c r="A7" s="24"/>
      <c r="B7" s="25" t="s">
        <v>43</v>
      </c>
      <c r="C7" s="25" t="s">
        <v>44</v>
      </c>
      <c r="D7" s="25" t="s">
        <v>34</v>
      </c>
      <c r="E7" s="25" t="s">
        <v>38</v>
      </c>
      <c r="F7" s="23">
        <v>1.1500000000000001</v>
      </c>
      <c r="G7" s="20"/>
      <c r="H7" s="20"/>
      <c r="I7" s="45"/>
      <c r="J7" s="45"/>
      <c r="K7" s="45"/>
      <c r="L7" s="45"/>
    </row>
    <row r="8" spans="1:18" ht="38.25" hidden="1" x14ac:dyDescent="0.35">
      <c r="A8" s="24"/>
      <c r="B8" s="25" t="s">
        <v>45</v>
      </c>
      <c r="C8" s="25" t="s">
        <v>46</v>
      </c>
      <c r="D8" s="25" t="s">
        <v>34</v>
      </c>
      <c r="E8" s="25" t="s">
        <v>38</v>
      </c>
      <c r="F8" s="23">
        <v>1.1500000000000001</v>
      </c>
      <c r="G8" s="20"/>
      <c r="H8" s="20"/>
      <c r="I8" s="45"/>
      <c r="J8" s="45"/>
      <c r="K8" s="45"/>
      <c r="L8" s="45"/>
    </row>
    <row r="9" spans="1:18" hidden="1" x14ac:dyDescent="0.35">
      <c r="A9" s="24"/>
      <c r="B9" s="25" t="s">
        <v>47</v>
      </c>
      <c r="C9" s="25" t="s">
        <v>48</v>
      </c>
      <c r="D9" s="25" t="s">
        <v>49</v>
      </c>
      <c r="E9" s="25" t="s">
        <v>50</v>
      </c>
      <c r="F9" s="23">
        <v>1</v>
      </c>
      <c r="G9" s="20"/>
      <c r="H9" s="20"/>
      <c r="I9" s="45"/>
      <c r="J9" s="45"/>
      <c r="K9" s="45"/>
      <c r="L9" s="45"/>
    </row>
    <row r="10" spans="1:18" hidden="1" x14ac:dyDescent="0.35">
      <c r="A10" s="24"/>
      <c r="B10" s="25" t="s">
        <v>51</v>
      </c>
      <c r="C10" s="25" t="s">
        <v>52</v>
      </c>
      <c r="D10" s="25" t="s">
        <v>49</v>
      </c>
      <c r="E10" s="25" t="s">
        <v>50</v>
      </c>
      <c r="F10" s="23">
        <v>1</v>
      </c>
      <c r="G10" s="20"/>
      <c r="H10" s="20"/>
      <c r="I10" s="45"/>
      <c r="J10" s="45"/>
      <c r="K10" s="45"/>
      <c r="L10" s="45"/>
    </row>
    <row r="11" spans="1:18" ht="57" hidden="1" x14ac:dyDescent="0.35">
      <c r="A11" s="24"/>
      <c r="B11" s="25" t="s">
        <v>53</v>
      </c>
      <c r="C11" s="25" t="s">
        <v>54</v>
      </c>
      <c r="D11" s="25" t="s">
        <v>49</v>
      </c>
      <c r="E11" s="25" t="s">
        <v>50</v>
      </c>
      <c r="F11" s="23">
        <v>1</v>
      </c>
      <c r="G11" s="20"/>
      <c r="H11" s="20"/>
      <c r="I11" s="45"/>
      <c r="J11" s="45"/>
      <c r="K11" s="45"/>
      <c r="L11" s="45"/>
    </row>
    <row r="12" spans="1:18" ht="57" hidden="1" x14ac:dyDescent="0.35">
      <c r="A12" s="24"/>
      <c r="B12" s="25" t="s">
        <v>55</v>
      </c>
      <c r="C12" s="25" t="s">
        <v>56</v>
      </c>
      <c r="D12" s="25" t="s">
        <v>57</v>
      </c>
      <c r="E12" s="25" t="s">
        <v>58</v>
      </c>
      <c r="F12" s="23">
        <v>1</v>
      </c>
      <c r="G12" s="20"/>
      <c r="H12" s="20"/>
      <c r="I12" s="45"/>
      <c r="J12" s="45"/>
      <c r="K12" s="45"/>
      <c r="L12" s="45"/>
    </row>
    <row r="13" spans="1:18" ht="38.25" hidden="1" x14ac:dyDescent="0.35">
      <c r="A13" s="24"/>
      <c r="B13" s="25" t="s">
        <v>59</v>
      </c>
      <c r="C13" s="25" t="s">
        <v>60</v>
      </c>
      <c r="D13" s="25" t="s">
        <v>34</v>
      </c>
      <c r="E13" s="25" t="s">
        <v>38</v>
      </c>
      <c r="F13" s="23">
        <v>1.5</v>
      </c>
      <c r="G13" s="20"/>
      <c r="H13" s="20"/>
      <c r="I13" s="45"/>
      <c r="J13" s="45"/>
      <c r="K13" s="45"/>
      <c r="L13" s="45"/>
    </row>
    <row r="14" spans="1:18" hidden="1" x14ac:dyDescent="0.35">
      <c r="A14" s="26" t="s">
        <v>61</v>
      </c>
      <c r="B14" s="27"/>
      <c r="C14" s="27"/>
      <c r="D14" s="27"/>
      <c r="E14" s="27"/>
      <c r="F14" s="28"/>
      <c r="G14" s="20"/>
      <c r="H14" s="20"/>
      <c r="I14" s="45"/>
      <c r="J14" s="45"/>
      <c r="K14" s="45"/>
      <c r="L14" s="45"/>
    </row>
    <row r="15" spans="1:18" hidden="1" x14ac:dyDescent="0.35">
      <c r="A15" s="30" t="s">
        <v>62</v>
      </c>
      <c r="B15" s="25" t="s">
        <v>63</v>
      </c>
      <c r="C15" s="25" t="s">
        <v>64</v>
      </c>
      <c r="D15" s="25" t="s">
        <v>34</v>
      </c>
      <c r="E15" s="25" t="s">
        <v>35</v>
      </c>
      <c r="F15" s="23">
        <v>1.1000000000000001</v>
      </c>
      <c r="G15" s="20"/>
      <c r="H15" s="20"/>
      <c r="I15" s="45"/>
      <c r="J15" s="45"/>
      <c r="K15" s="45"/>
      <c r="L15" s="45"/>
    </row>
    <row r="16" spans="1:18" ht="38.25" hidden="1" x14ac:dyDescent="0.35">
      <c r="A16" s="24"/>
      <c r="B16" s="25" t="s">
        <v>65</v>
      </c>
      <c r="C16" s="25" t="s">
        <v>66</v>
      </c>
      <c r="D16" s="25" t="s">
        <v>34</v>
      </c>
      <c r="E16" s="25" t="s">
        <v>38</v>
      </c>
      <c r="F16" s="23">
        <v>1.1000000000000001</v>
      </c>
      <c r="G16" s="20"/>
      <c r="H16" s="20"/>
      <c r="I16" s="45"/>
      <c r="J16" s="45"/>
      <c r="K16" s="45"/>
      <c r="L16" s="45"/>
    </row>
    <row r="17" spans="1:18" ht="38.25" hidden="1" x14ac:dyDescent="0.35">
      <c r="A17" s="24"/>
      <c r="B17" s="25" t="s">
        <v>67</v>
      </c>
      <c r="C17" s="25" t="s">
        <v>68</v>
      </c>
      <c r="D17" s="25" t="s">
        <v>34</v>
      </c>
      <c r="E17" s="25" t="s">
        <v>38</v>
      </c>
      <c r="F17" s="23">
        <v>1.1000000000000001</v>
      </c>
      <c r="G17" s="20"/>
      <c r="H17" s="20"/>
      <c r="I17" s="45"/>
      <c r="J17" s="45"/>
      <c r="K17" s="45"/>
      <c r="L17" s="45"/>
    </row>
    <row r="18" spans="1:18" ht="38.25" hidden="1" x14ac:dyDescent="0.35">
      <c r="A18" s="24"/>
      <c r="B18" s="25" t="s">
        <v>69</v>
      </c>
      <c r="C18" s="25" t="s">
        <v>70</v>
      </c>
      <c r="D18" s="25" t="s">
        <v>34</v>
      </c>
      <c r="E18" s="25" t="s">
        <v>38</v>
      </c>
      <c r="F18" s="23">
        <v>1.2</v>
      </c>
      <c r="G18" s="20"/>
      <c r="H18" s="20"/>
      <c r="I18" s="45"/>
      <c r="J18" s="45"/>
      <c r="K18" s="45"/>
      <c r="L18" s="45"/>
    </row>
    <row r="19" spans="1:18" ht="38.25" hidden="1" x14ac:dyDescent="0.35">
      <c r="A19" s="24"/>
      <c r="B19" s="25" t="s">
        <v>71</v>
      </c>
      <c r="C19" s="25" t="s">
        <v>72</v>
      </c>
      <c r="D19" s="25" t="s">
        <v>34</v>
      </c>
      <c r="E19" s="25" t="s">
        <v>38</v>
      </c>
      <c r="F19" s="23">
        <v>1.25</v>
      </c>
      <c r="G19" s="20"/>
      <c r="H19" s="20"/>
      <c r="I19" s="45"/>
      <c r="J19" s="45"/>
      <c r="K19" s="45"/>
      <c r="L19" s="45"/>
    </row>
    <row r="20" spans="1:18" ht="38.25" hidden="1" x14ac:dyDescent="0.35">
      <c r="A20" s="24"/>
      <c r="B20" s="25" t="s">
        <v>73</v>
      </c>
      <c r="C20" s="25" t="s">
        <v>74</v>
      </c>
      <c r="D20" s="25" t="s">
        <v>34</v>
      </c>
      <c r="E20" s="25" t="s">
        <v>38</v>
      </c>
      <c r="F20" s="23">
        <v>1.3</v>
      </c>
      <c r="G20" s="20"/>
      <c r="H20" s="20"/>
      <c r="I20" s="45"/>
      <c r="J20" s="45"/>
      <c r="K20" s="45"/>
      <c r="L20" s="45"/>
    </row>
    <row r="21" spans="1:18" ht="38.25" hidden="1" x14ac:dyDescent="0.35">
      <c r="A21" s="24"/>
      <c r="B21" s="25" t="s">
        <v>75</v>
      </c>
      <c r="C21" s="25" t="s">
        <v>76</v>
      </c>
      <c r="D21" s="25" t="s">
        <v>34</v>
      </c>
      <c r="E21" s="25" t="s">
        <v>38</v>
      </c>
      <c r="F21" s="23">
        <v>1.1000000000000001</v>
      </c>
      <c r="G21" s="20"/>
      <c r="H21" s="20"/>
      <c r="I21" s="45"/>
      <c r="J21" s="45"/>
      <c r="K21" s="45"/>
      <c r="L21" s="45"/>
    </row>
    <row r="22" spans="1:18" ht="38.25" hidden="1" x14ac:dyDescent="0.35">
      <c r="A22" s="24"/>
      <c r="B22" s="25" t="s">
        <v>77</v>
      </c>
      <c r="C22" s="25" t="s">
        <v>78</v>
      </c>
      <c r="D22" s="25" t="s">
        <v>34</v>
      </c>
      <c r="E22" s="25" t="s">
        <v>38</v>
      </c>
      <c r="F22" s="23">
        <v>1.3</v>
      </c>
      <c r="G22" s="20"/>
      <c r="H22" s="20"/>
      <c r="I22" s="45"/>
      <c r="J22" s="45"/>
      <c r="K22" s="45"/>
      <c r="L22" s="45"/>
    </row>
    <row r="23" spans="1:18" hidden="1" x14ac:dyDescent="0.35">
      <c r="A23" s="24"/>
      <c r="B23" s="25" t="s">
        <v>79</v>
      </c>
      <c r="C23" s="25" t="s">
        <v>80</v>
      </c>
      <c r="D23" s="25" t="s">
        <v>81</v>
      </c>
      <c r="E23" s="25" t="s">
        <v>82</v>
      </c>
      <c r="F23" s="23">
        <v>1</v>
      </c>
      <c r="G23" s="20"/>
      <c r="H23" s="20"/>
      <c r="I23" s="45"/>
      <c r="J23" s="45"/>
      <c r="K23" s="45"/>
      <c r="L23" s="45"/>
    </row>
    <row r="24" spans="1:18" hidden="1" x14ac:dyDescent="0.35">
      <c r="A24" s="24"/>
      <c r="B24" s="25" t="s">
        <v>83</v>
      </c>
      <c r="C24" s="31" t="s">
        <v>84</v>
      </c>
      <c r="D24" s="25" t="s">
        <v>49</v>
      </c>
      <c r="E24" s="25" t="s">
        <v>85</v>
      </c>
      <c r="F24" s="23">
        <v>1</v>
      </c>
      <c r="G24" s="20"/>
      <c r="H24" s="20"/>
      <c r="I24" s="45"/>
      <c r="J24" s="45"/>
      <c r="K24" s="45"/>
      <c r="L24" s="45"/>
    </row>
    <row r="25" spans="1:18" hidden="1" x14ac:dyDescent="0.35">
      <c r="A25" s="24"/>
      <c r="B25" s="25" t="s">
        <v>86</v>
      </c>
      <c r="C25" s="31" t="s">
        <v>87</v>
      </c>
      <c r="D25" s="25" t="s">
        <v>57</v>
      </c>
      <c r="E25" s="25" t="s">
        <v>58</v>
      </c>
      <c r="F25" s="23">
        <v>1</v>
      </c>
      <c r="G25" s="20"/>
      <c r="H25" s="20"/>
      <c r="I25" s="45"/>
      <c r="J25" s="45"/>
      <c r="K25" s="45"/>
      <c r="L25" s="45"/>
    </row>
    <row r="26" spans="1:18" ht="38.25" hidden="1" x14ac:dyDescent="0.35">
      <c r="A26" s="24"/>
      <c r="B26" s="25" t="s">
        <v>88</v>
      </c>
      <c r="C26" s="31" t="s">
        <v>89</v>
      </c>
      <c r="D26" s="25" t="s">
        <v>49</v>
      </c>
      <c r="E26" s="25" t="s">
        <v>50</v>
      </c>
      <c r="F26" s="23">
        <v>1</v>
      </c>
      <c r="G26" s="20"/>
      <c r="H26" s="20"/>
      <c r="I26" s="45"/>
      <c r="J26" s="45"/>
      <c r="K26" s="45"/>
      <c r="L26" s="45"/>
    </row>
    <row r="27" spans="1:18" hidden="1" x14ac:dyDescent="0.35">
      <c r="A27" s="26" t="s">
        <v>90</v>
      </c>
      <c r="B27" s="27"/>
      <c r="C27" s="27"/>
      <c r="D27" s="27"/>
      <c r="E27" s="27"/>
      <c r="F27" s="28"/>
      <c r="G27" s="29"/>
      <c r="H27" s="29"/>
      <c r="I27" s="45"/>
      <c r="J27" s="45"/>
      <c r="K27" s="45"/>
      <c r="L27" s="45"/>
    </row>
    <row r="28" spans="1:18" s="53" customFormat="1" ht="18.75" x14ac:dyDescent="0.3">
      <c r="A28" s="30" t="s">
        <v>91</v>
      </c>
      <c r="B28" s="25" t="s">
        <v>92</v>
      </c>
      <c r="C28" s="25" t="s">
        <v>93</v>
      </c>
      <c r="D28" s="25" t="s">
        <v>34</v>
      </c>
      <c r="E28" s="25" t="s">
        <v>94</v>
      </c>
      <c r="F28" s="23">
        <v>1.1000000000000001</v>
      </c>
      <c r="G28" s="69"/>
      <c r="H28" s="69"/>
      <c r="I28" s="70"/>
      <c r="J28" s="71"/>
      <c r="K28" s="72"/>
      <c r="L28" s="73"/>
      <c r="M28" s="60"/>
      <c r="N28" s="74"/>
      <c r="O28" s="75"/>
      <c r="P28" s="75"/>
      <c r="Q28" s="72"/>
      <c r="R28" s="72"/>
    </row>
    <row r="29" spans="1:18" s="53" customFormat="1" ht="18.75" x14ac:dyDescent="0.3">
      <c r="A29" s="24"/>
      <c r="B29" s="41" t="s">
        <v>95</v>
      </c>
      <c r="C29" s="41" t="s">
        <v>96</v>
      </c>
      <c r="D29" s="41" t="s">
        <v>34</v>
      </c>
      <c r="E29" s="41" t="s">
        <v>35</v>
      </c>
      <c r="F29" s="38">
        <v>1.1500000000000001</v>
      </c>
      <c r="G29" s="76"/>
      <c r="H29" s="76"/>
      <c r="I29" s="77"/>
      <c r="J29" s="78"/>
      <c r="K29" s="78"/>
      <c r="L29" s="79"/>
      <c r="M29" s="61"/>
      <c r="N29" s="61"/>
      <c r="O29" s="80"/>
      <c r="P29" s="80"/>
      <c r="Q29" s="72"/>
      <c r="R29" s="72"/>
    </row>
    <row r="30" spans="1:18" s="53" customFormat="1" ht="21.75" customHeight="1" x14ac:dyDescent="0.3">
      <c r="A30" s="24"/>
      <c r="B30" s="25" t="s">
        <v>97</v>
      </c>
      <c r="C30" s="25" t="s">
        <v>98</v>
      </c>
      <c r="D30" s="25" t="s">
        <v>34</v>
      </c>
      <c r="E30" s="25" t="s">
        <v>38</v>
      </c>
      <c r="F30" s="23">
        <v>1.3</v>
      </c>
      <c r="G30" s="69"/>
      <c r="H30" s="69"/>
      <c r="I30" s="70"/>
      <c r="J30" s="71"/>
      <c r="K30" s="71"/>
      <c r="L30" s="73"/>
      <c r="M30" s="60"/>
      <c r="N30" s="81"/>
      <c r="O30" s="75"/>
      <c r="P30" s="75"/>
      <c r="Q30" s="72"/>
      <c r="R30" s="72"/>
    </row>
    <row r="31" spans="1:18" s="53" customFormat="1" ht="24" customHeight="1" x14ac:dyDescent="0.3">
      <c r="A31" s="24"/>
      <c r="B31" s="25" t="s">
        <v>99</v>
      </c>
      <c r="C31" s="25" t="s">
        <v>100</v>
      </c>
      <c r="D31" s="25" t="s">
        <v>34</v>
      </c>
      <c r="E31" s="25" t="s">
        <v>38</v>
      </c>
      <c r="F31" s="23">
        <v>1.3</v>
      </c>
      <c r="G31" s="69"/>
      <c r="H31" s="69"/>
      <c r="I31" s="70"/>
      <c r="J31" s="71"/>
      <c r="K31" s="71"/>
      <c r="L31" s="73"/>
      <c r="M31" s="60"/>
      <c r="N31" s="81"/>
      <c r="O31" s="82"/>
      <c r="P31" s="75"/>
      <c r="Q31" s="72"/>
      <c r="R31" s="72"/>
    </row>
    <row r="32" spans="1:18" s="53" customFormat="1" ht="24" customHeight="1" x14ac:dyDescent="0.3">
      <c r="A32" s="24"/>
      <c r="B32" s="40" t="s">
        <v>101</v>
      </c>
      <c r="C32" s="40" t="s">
        <v>102</v>
      </c>
      <c r="D32" s="40" t="s">
        <v>34</v>
      </c>
      <c r="E32" s="40" t="s">
        <v>38</v>
      </c>
      <c r="F32" s="39">
        <v>1.35</v>
      </c>
      <c r="G32" s="83"/>
      <c r="H32" s="83"/>
      <c r="I32" s="84"/>
      <c r="J32" s="85"/>
      <c r="K32" s="85"/>
      <c r="L32" s="86"/>
      <c r="M32" s="62"/>
      <c r="N32" s="62"/>
      <c r="O32" s="80"/>
      <c r="P32" s="80"/>
      <c r="Q32" s="72"/>
      <c r="R32" s="72"/>
    </row>
    <row r="33" spans="1:18" s="53" customFormat="1" ht="20.25" customHeight="1" x14ac:dyDescent="0.3">
      <c r="A33" s="24"/>
      <c r="B33" s="40" t="s">
        <v>103</v>
      </c>
      <c r="C33" s="40" t="s">
        <v>104</v>
      </c>
      <c r="D33" s="40" t="s">
        <v>34</v>
      </c>
      <c r="E33" s="40" t="s">
        <v>38</v>
      </c>
      <c r="F33" s="39">
        <v>1.35</v>
      </c>
      <c r="G33" s="83"/>
      <c r="H33" s="83"/>
      <c r="I33" s="84"/>
      <c r="J33" s="85"/>
      <c r="K33" s="85"/>
      <c r="L33" s="86"/>
      <c r="M33" s="62"/>
      <c r="N33" s="87"/>
      <c r="O33" s="80"/>
      <c r="P33" s="80"/>
      <c r="Q33" s="72"/>
      <c r="R33" s="72"/>
    </row>
    <row r="34" spans="1:18" s="53" customFormat="1" ht="23.25" customHeight="1" x14ac:dyDescent="0.3">
      <c r="A34" s="24"/>
      <c r="B34" s="41" t="s">
        <v>105</v>
      </c>
      <c r="C34" s="41" t="s">
        <v>106</v>
      </c>
      <c r="D34" s="41" t="s">
        <v>34</v>
      </c>
      <c r="E34" s="41" t="s">
        <v>38</v>
      </c>
      <c r="F34" s="38">
        <v>1.1500000000000001</v>
      </c>
      <c r="G34" s="76"/>
      <c r="H34" s="76"/>
      <c r="I34" s="77"/>
      <c r="J34" s="78"/>
      <c r="K34" s="78"/>
      <c r="L34" s="79"/>
      <c r="M34" s="61"/>
      <c r="N34" s="63"/>
      <c r="O34" s="88"/>
      <c r="P34" s="88"/>
      <c r="Q34" s="72"/>
      <c r="R34" s="72"/>
    </row>
    <row r="35" spans="1:18" s="53" customFormat="1" ht="24.75" customHeight="1" x14ac:dyDescent="0.3">
      <c r="A35" s="24"/>
      <c r="B35" s="25" t="s">
        <v>107</v>
      </c>
      <c r="C35" s="25" t="s">
        <v>108</v>
      </c>
      <c r="D35" s="25" t="s">
        <v>34</v>
      </c>
      <c r="E35" s="25" t="s">
        <v>38</v>
      </c>
      <c r="F35" s="23">
        <v>1.3</v>
      </c>
      <c r="G35" s="69"/>
      <c r="H35" s="69"/>
      <c r="I35" s="70"/>
      <c r="J35" s="71"/>
      <c r="K35" s="71"/>
      <c r="L35" s="73"/>
      <c r="M35" s="60"/>
      <c r="N35" s="64"/>
      <c r="O35" s="75"/>
      <c r="P35" s="75"/>
      <c r="Q35" s="72"/>
      <c r="R35" s="72"/>
    </row>
    <row r="36" spans="1:18" s="53" customFormat="1" ht="24" customHeight="1" x14ac:dyDescent="0.3">
      <c r="A36" s="24"/>
      <c r="B36" s="25" t="s">
        <v>109</v>
      </c>
      <c r="C36" s="25" t="s">
        <v>110</v>
      </c>
      <c r="D36" s="25" t="s">
        <v>34</v>
      </c>
      <c r="E36" s="25" t="s">
        <v>38</v>
      </c>
      <c r="F36" s="23">
        <v>1.3</v>
      </c>
      <c r="G36" s="69"/>
      <c r="H36" s="69"/>
      <c r="I36" s="70"/>
      <c r="J36" s="71"/>
      <c r="K36" s="71"/>
      <c r="L36" s="73"/>
      <c r="M36" s="60"/>
      <c r="N36" s="74"/>
      <c r="O36" s="75"/>
      <c r="P36" s="75"/>
      <c r="Q36" s="72"/>
      <c r="R36" s="72"/>
    </row>
    <row r="37" spans="1:18" s="53" customFormat="1" ht="24.75" customHeight="1" x14ac:dyDescent="0.3">
      <c r="A37" s="24"/>
      <c r="B37" s="25" t="s">
        <v>111</v>
      </c>
      <c r="C37" s="25" t="s">
        <v>112</v>
      </c>
      <c r="D37" s="25" t="s">
        <v>34</v>
      </c>
      <c r="E37" s="25" t="s">
        <v>38</v>
      </c>
      <c r="F37" s="23">
        <v>1.3</v>
      </c>
      <c r="G37" s="69"/>
      <c r="H37" s="69"/>
      <c r="I37" s="70"/>
      <c r="J37" s="71"/>
      <c r="K37" s="71"/>
      <c r="L37" s="73"/>
      <c r="M37" s="60"/>
      <c r="N37" s="74"/>
      <c r="O37" s="75"/>
      <c r="P37" s="75"/>
      <c r="Q37" s="72"/>
      <c r="R37" s="72"/>
    </row>
    <row r="38" spans="1:18" s="53" customFormat="1" ht="24.75" customHeight="1" x14ac:dyDescent="0.3">
      <c r="A38" s="24"/>
      <c r="B38" s="25" t="s">
        <v>113</v>
      </c>
      <c r="C38" s="25" t="s">
        <v>114</v>
      </c>
      <c r="D38" s="25" t="s">
        <v>34</v>
      </c>
      <c r="E38" s="25" t="s">
        <v>38</v>
      </c>
      <c r="F38" s="23">
        <v>1.3</v>
      </c>
      <c r="G38" s="69"/>
      <c r="H38" s="69"/>
      <c r="I38" s="70"/>
      <c r="J38" s="71"/>
      <c r="K38" s="71"/>
      <c r="L38" s="73"/>
      <c r="M38" s="60"/>
      <c r="N38" s="64"/>
      <c r="O38" s="75"/>
      <c r="P38" s="75"/>
      <c r="Q38" s="72"/>
      <c r="R38" s="72"/>
    </row>
    <row r="39" spans="1:18" s="53" customFormat="1" ht="21" customHeight="1" x14ac:dyDescent="0.3">
      <c r="A39" s="24"/>
      <c r="B39" s="48" t="s">
        <v>115</v>
      </c>
      <c r="C39" s="48" t="s">
        <v>116</v>
      </c>
      <c r="D39" s="48" t="s">
        <v>34</v>
      </c>
      <c r="E39" s="48" t="s">
        <v>38</v>
      </c>
      <c r="F39" s="49">
        <v>1.2</v>
      </c>
      <c r="G39" s="89"/>
      <c r="H39" s="89"/>
      <c r="I39" s="90"/>
      <c r="J39" s="91"/>
      <c r="K39" s="91"/>
      <c r="L39" s="92"/>
      <c r="M39" s="65"/>
      <c r="N39" s="93"/>
      <c r="O39" s="94"/>
      <c r="P39" s="94"/>
      <c r="Q39" s="72"/>
      <c r="R39" s="72"/>
    </row>
    <row r="40" spans="1:18" s="53" customFormat="1" ht="21.75" customHeight="1" x14ac:dyDescent="0.3">
      <c r="A40" s="24"/>
      <c r="B40" s="40" t="s">
        <v>117</v>
      </c>
      <c r="C40" s="40" t="s">
        <v>118</v>
      </c>
      <c r="D40" s="40" t="s">
        <v>34</v>
      </c>
      <c r="E40" s="40" t="s">
        <v>38</v>
      </c>
      <c r="F40" s="68">
        <v>1.5</v>
      </c>
      <c r="G40" s="83"/>
      <c r="H40" s="83"/>
      <c r="I40" s="84"/>
      <c r="J40" s="85"/>
      <c r="K40" s="85"/>
      <c r="L40" s="86"/>
      <c r="M40" s="66"/>
      <c r="N40" s="95"/>
      <c r="O40" s="80"/>
      <c r="P40" s="80"/>
      <c r="Q40" s="72"/>
      <c r="R40" s="72"/>
    </row>
    <row r="41" spans="1:18" s="53" customFormat="1" ht="22.5" customHeight="1" x14ac:dyDescent="0.3">
      <c r="A41" s="24"/>
      <c r="B41" s="51" t="s">
        <v>119</v>
      </c>
      <c r="C41" s="51" t="s">
        <v>120</v>
      </c>
      <c r="D41" s="51" t="s">
        <v>34</v>
      </c>
      <c r="E41" s="51" t="s">
        <v>38</v>
      </c>
      <c r="F41" s="52">
        <v>1.25</v>
      </c>
      <c r="G41" s="96"/>
      <c r="H41" s="96"/>
      <c r="I41" s="97"/>
      <c r="J41" s="98"/>
      <c r="K41" s="98"/>
      <c r="L41" s="99"/>
      <c r="M41" s="67"/>
      <c r="N41" s="100"/>
      <c r="O41" s="101"/>
      <c r="P41" s="101"/>
      <c r="Q41" s="72"/>
      <c r="R41" s="72"/>
    </row>
    <row r="42" spans="1:18" s="53" customFormat="1" ht="23.25" customHeight="1" x14ac:dyDescent="0.3">
      <c r="A42" s="24"/>
      <c r="B42" s="40" t="s">
        <v>121</v>
      </c>
      <c r="C42" s="40" t="s">
        <v>122</v>
      </c>
      <c r="D42" s="40" t="s">
        <v>34</v>
      </c>
      <c r="E42" s="40" t="s">
        <v>38</v>
      </c>
      <c r="F42" s="68">
        <v>1.5</v>
      </c>
      <c r="G42" s="83"/>
      <c r="H42" s="83"/>
      <c r="I42" s="84"/>
      <c r="J42" s="85"/>
      <c r="K42" s="85"/>
      <c r="L42" s="86"/>
      <c r="M42" s="66"/>
      <c r="N42" s="102"/>
      <c r="O42" s="80"/>
      <c r="P42" s="80"/>
      <c r="Q42" s="72"/>
      <c r="R42" s="72"/>
    </row>
    <row r="43" spans="1:18" s="53" customFormat="1" ht="20.25" customHeight="1" x14ac:dyDescent="0.3">
      <c r="A43" s="24"/>
      <c r="B43" s="50" t="s">
        <v>123</v>
      </c>
      <c r="C43" s="50" t="s">
        <v>124</v>
      </c>
      <c r="D43" s="50" t="s">
        <v>34</v>
      </c>
      <c r="E43" s="50" t="s">
        <v>38</v>
      </c>
      <c r="F43" s="68">
        <v>1.5</v>
      </c>
      <c r="G43" s="83"/>
      <c r="H43" s="83"/>
      <c r="I43" s="84"/>
      <c r="J43" s="85"/>
      <c r="K43" s="85"/>
      <c r="L43" s="86"/>
      <c r="M43" s="66"/>
      <c r="N43" s="103"/>
      <c r="O43" s="104"/>
      <c r="P43" s="80"/>
      <c r="Q43" s="72"/>
      <c r="R43" s="72"/>
    </row>
  </sheetData>
  <pageMargins left="0.15748031496062992" right="0.1574803149606299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IP 62</vt:lpstr>
      <vt:lpstr>Baserate  NEW ค่า 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IT</cp:lastModifiedBy>
  <cp:lastPrinted>2018-06-28T04:53:56Z</cp:lastPrinted>
  <dcterms:created xsi:type="dcterms:W3CDTF">2017-01-04T04:42:48Z</dcterms:created>
  <dcterms:modified xsi:type="dcterms:W3CDTF">2019-10-16T02:56:46Z</dcterms:modified>
</cp:coreProperties>
</file>